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65" yWindow="0" windowWidth="15195" windowHeight="8085" tabRatio="332"/>
  </bookViews>
  <sheets>
    <sheet name="Modules" sheetId="1" r:id="rId1"/>
    <sheet name="Assignments" sheetId="3" r:id="rId2"/>
    <sheet name="Look Up" sheetId="2" r:id="rId3"/>
    <sheet name="AS A2" sheetId="4" r:id="rId4"/>
  </sheets>
  <definedNames>
    <definedName name="_xlnm._FilterDatabase" localSheetId="1" hidden="1">Assignments!$A$4:$T$12</definedName>
    <definedName name="_xlnm._FilterDatabase" localSheetId="0" hidden="1">Modules!$A$1:$AH$9</definedName>
  </definedNames>
  <calcPr calcId="144525" concurrentCalc="0"/>
</workbook>
</file>

<file path=xl/calcChain.xml><?xml version="1.0" encoding="utf-8"?>
<calcChain xmlns="http://schemas.openxmlformats.org/spreadsheetml/2006/main">
  <c r="C2" i="4" l="1"/>
  <c r="D2" i="4"/>
  <c r="J2" i="4"/>
  <c r="E2" i="4"/>
  <c r="F2" i="4"/>
  <c r="K2" i="4"/>
  <c r="G2" i="4"/>
  <c r="H2" i="4"/>
  <c r="I2" i="4"/>
  <c r="L2" i="4"/>
  <c r="N2" i="4"/>
  <c r="M2" i="4"/>
  <c r="P2" i="4"/>
  <c r="T2" i="1"/>
  <c r="C3" i="4"/>
  <c r="D3" i="4"/>
  <c r="J3" i="4"/>
  <c r="E3" i="4"/>
  <c r="F3" i="4"/>
  <c r="K3" i="4"/>
  <c r="G3" i="4"/>
  <c r="H3" i="4"/>
  <c r="I3" i="4"/>
  <c r="L3" i="4"/>
  <c r="N3" i="4"/>
  <c r="M3" i="4"/>
  <c r="P3" i="4"/>
  <c r="T3" i="1"/>
  <c r="C4" i="4"/>
  <c r="D4" i="4"/>
  <c r="J4" i="4"/>
  <c r="E4" i="4"/>
  <c r="F4" i="4"/>
  <c r="K4" i="4"/>
  <c r="G4" i="4"/>
  <c r="H4" i="4"/>
  <c r="I4" i="4"/>
  <c r="L4" i="4"/>
  <c r="N4" i="4"/>
  <c r="M4" i="4"/>
  <c r="P4" i="4"/>
  <c r="T4" i="1"/>
  <c r="C5" i="4"/>
  <c r="D5" i="4"/>
  <c r="J5" i="4"/>
  <c r="E5" i="4"/>
  <c r="F5" i="4"/>
  <c r="K5" i="4"/>
  <c r="G5" i="4"/>
  <c r="H5" i="4"/>
  <c r="I5" i="4"/>
  <c r="L5" i="4"/>
  <c r="N5" i="4"/>
  <c r="M5" i="4"/>
  <c r="P5" i="4"/>
  <c r="T5" i="1"/>
  <c r="C6" i="4"/>
  <c r="D6" i="4"/>
  <c r="J6" i="4"/>
  <c r="E6" i="4"/>
  <c r="F6" i="4"/>
  <c r="K6" i="4"/>
  <c r="G6" i="4"/>
  <c r="H6" i="4"/>
  <c r="I6" i="4"/>
  <c r="L6" i="4"/>
  <c r="N6" i="4"/>
  <c r="M6" i="4"/>
  <c r="P6" i="4"/>
  <c r="T6" i="1"/>
  <c r="C7" i="4"/>
  <c r="D7" i="4"/>
  <c r="J7" i="4"/>
  <c r="E7" i="4"/>
  <c r="F7" i="4"/>
  <c r="K7" i="4"/>
  <c r="G7" i="4"/>
  <c r="H7" i="4"/>
  <c r="I7" i="4"/>
  <c r="L7" i="4"/>
  <c r="N7" i="4"/>
  <c r="M7" i="4"/>
  <c r="P7" i="4"/>
  <c r="T7" i="1"/>
  <c r="C8" i="4"/>
  <c r="D8" i="4"/>
  <c r="J8" i="4"/>
  <c r="E8" i="4"/>
  <c r="F8" i="4"/>
  <c r="K8" i="4"/>
  <c r="G8" i="4"/>
  <c r="H8" i="4"/>
  <c r="I8" i="4"/>
  <c r="L8" i="4"/>
  <c r="N8" i="4"/>
  <c r="M8" i="4"/>
  <c r="P8" i="4"/>
  <c r="T8" i="1"/>
  <c r="C9" i="4"/>
  <c r="D9" i="4"/>
  <c r="J9" i="4"/>
  <c r="E9" i="4"/>
  <c r="F9" i="4"/>
  <c r="K9" i="4"/>
  <c r="G9" i="4"/>
  <c r="H9" i="4"/>
  <c r="I9" i="4"/>
  <c r="L9" i="4"/>
  <c r="N9" i="4"/>
  <c r="M9" i="4"/>
  <c r="P9" i="4"/>
  <c r="T9" i="1"/>
  <c r="T10" i="1"/>
  <c r="U10" i="1"/>
  <c r="O5" i="4"/>
  <c r="Q5" i="1"/>
  <c r="R5" i="1"/>
  <c r="O6" i="4"/>
  <c r="Q6" i="1"/>
  <c r="R6" i="1"/>
  <c r="O7" i="4"/>
  <c r="Q7" i="1"/>
  <c r="R7" i="1"/>
  <c r="O4" i="4"/>
  <c r="Q4" i="1"/>
  <c r="R4" i="1"/>
  <c r="O8" i="4"/>
  <c r="Q8" i="1"/>
  <c r="R8" i="1"/>
  <c r="O9" i="4"/>
  <c r="Q9" i="1"/>
  <c r="R9" i="1"/>
  <c r="O3" i="4"/>
  <c r="Q3" i="1"/>
  <c r="R3" i="1"/>
  <c r="K10" i="1"/>
  <c r="L10" i="1"/>
  <c r="M10" i="1"/>
  <c r="N10" i="1"/>
  <c r="T5" i="3"/>
  <c r="T6" i="3"/>
  <c r="T7" i="3"/>
  <c r="T8" i="3"/>
  <c r="T9" i="3"/>
  <c r="T10" i="3"/>
  <c r="T11" i="3"/>
  <c r="T12" i="3"/>
  <c r="T13" i="3"/>
  <c r="P10" i="1"/>
  <c r="I10" i="1"/>
  <c r="J10" i="1"/>
  <c r="G10" i="1"/>
  <c r="H10" i="1"/>
  <c r="E10" i="1"/>
  <c r="F10" i="1"/>
  <c r="C10" i="1"/>
  <c r="D10" i="1"/>
  <c r="P9" i="1"/>
  <c r="P8" i="1"/>
  <c r="P7" i="1"/>
  <c r="P6" i="1"/>
  <c r="P5" i="1"/>
  <c r="P4" i="1"/>
  <c r="P3" i="1"/>
  <c r="P2" i="1"/>
  <c r="N9" i="1"/>
  <c r="N8" i="1"/>
  <c r="N7" i="1"/>
  <c r="N6" i="1"/>
  <c r="N5" i="1"/>
  <c r="N4" i="1"/>
  <c r="N3" i="1"/>
  <c r="N2" i="1"/>
  <c r="L9" i="1"/>
  <c r="L8" i="1"/>
  <c r="L7" i="1"/>
  <c r="L6" i="1"/>
  <c r="L5" i="1"/>
  <c r="L4" i="1"/>
  <c r="L3" i="1"/>
  <c r="L2" i="1"/>
  <c r="J9" i="1"/>
  <c r="J8" i="1"/>
  <c r="J7" i="1"/>
  <c r="J6" i="1"/>
  <c r="J5" i="1"/>
  <c r="J4" i="1"/>
  <c r="J3" i="1"/>
  <c r="J2" i="1"/>
  <c r="H9" i="1"/>
  <c r="H8" i="1"/>
  <c r="H7" i="1"/>
  <c r="H6" i="1"/>
  <c r="H5" i="1"/>
  <c r="H4" i="1"/>
  <c r="H3" i="1"/>
  <c r="H2" i="1"/>
  <c r="F9" i="1"/>
  <c r="F8" i="1"/>
  <c r="F7" i="1"/>
  <c r="F6" i="1"/>
  <c r="F5" i="1"/>
  <c r="F4" i="1"/>
  <c r="F3" i="1"/>
  <c r="F2" i="1"/>
  <c r="D3" i="1"/>
  <c r="D4" i="1"/>
  <c r="D5" i="1"/>
  <c r="D6" i="1"/>
  <c r="D7" i="1"/>
  <c r="D8" i="1"/>
  <c r="D9" i="1"/>
  <c r="D2" i="1"/>
  <c r="O2" i="4"/>
  <c r="Q2" i="1"/>
  <c r="Q10" i="1"/>
  <c r="R10" i="1"/>
  <c r="R2" i="1"/>
  <c r="A3" i="4"/>
  <c r="B3" i="4"/>
  <c r="A4" i="4"/>
  <c r="B4" i="4"/>
  <c r="A5" i="4"/>
  <c r="B5" i="4"/>
  <c r="A6" i="4"/>
  <c r="B6" i="4"/>
  <c r="A7" i="4"/>
  <c r="B7" i="4"/>
  <c r="A8" i="4"/>
  <c r="B8" i="4"/>
  <c r="A9" i="4"/>
  <c r="B9" i="4"/>
  <c r="B2" i="4"/>
  <c r="A2" i="4"/>
  <c r="I6" i="3"/>
  <c r="J6" i="3"/>
  <c r="I7" i="3"/>
  <c r="J7" i="3"/>
  <c r="I8" i="3"/>
  <c r="J8" i="3"/>
  <c r="I9" i="3"/>
  <c r="J9" i="3"/>
  <c r="I10" i="3"/>
  <c r="J10" i="3"/>
  <c r="I11" i="3"/>
  <c r="J11" i="3"/>
  <c r="I12" i="3"/>
  <c r="J12" i="3"/>
  <c r="I5" i="3"/>
  <c r="J5" i="3"/>
  <c r="G5" i="3"/>
  <c r="W13" i="3"/>
  <c r="X13" i="3"/>
  <c r="AB13" i="3"/>
  <c r="U13" i="3"/>
  <c r="V13" i="3"/>
  <c r="AB12" i="3"/>
  <c r="Z12" i="3"/>
  <c r="X12" i="3"/>
  <c r="V12" i="3"/>
  <c r="G12" i="3"/>
  <c r="H12" i="3"/>
  <c r="AB11" i="3"/>
  <c r="Z11" i="3"/>
  <c r="X11" i="3"/>
  <c r="V11" i="3"/>
  <c r="G11" i="3"/>
  <c r="H11" i="3"/>
  <c r="AB10" i="3"/>
  <c r="Z10" i="3"/>
  <c r="X10" i="3"/>
  <c r="V10" i="3"/>
  <c r="G10" i="3"/>
  <c r="H10" i="3"/>
  <c r="AB9" i="3"/>
  <c r="Z9" i="3"/>
  <c r="X9" i="3"/>
  <c r="V9" i="3"/>
  <c r="G9" i="3"/>
  <c r="H9" i="3"/>
  <c r="AB8" i="3"/>
  <c r="Z8" i="3"/>
  <c r="X8" i="3"/>
  <c r="V8" i="3"/>
  <c r="G8" i="3"/>
  <c r="H8" i="3"/>
  <c r="AB7" i="3"/>
  <c r="Z7" i="3"/>
  <c r="X7" i="3"/>
  <c r="V7" i="3"/>
  <c r="G7" i="3"/>
  <c r="H7" i="3"/>
  <c r="AB6" i="3"/>
  <c r="Z6" i="3"/>
  <c r="X6" i="3"/>
  <c r="V6" i="3"/>
  <c r="G6" i="3"/>
  <c r="H6" i="3"/>
  <c r="AB5" i="3"/>
  <c r="Z5" i="3"/>
  <c r="X5" i="3"/>
  <c r="V5" i="3"/>
  <c r="H5" i="3"/>
  <c r="K6" i="3"/>
  <c r="K7" i="3"/>
  <c r="K8" i="3"/>
  <c r="K9" i="3"/>
  <c r="K10" i="3"/>
  <c r="K11" i="3"/>
  <c r="K12" i="3"/>
  <c r="K5" i="3"/>
  <c r="L6" i="3"/>
  <c r="C6" i="3"/>
  <c r="L7" i="3"/>
  <c r="C7" i="3"/>
  <c r="L8" i="3"/>
  <c r="C8" i="3"/>
  <c r="L9" i="3"/>
  <c r="C9" i="3"/>
  <c r="L10" i="3"/>
  <c r="C10" i="3"/>
  <c r="L11" i="3"/>
  <c r="C11" i="3"/>
  <c r="L12" i="3"/>
  <c r="C12" i="3"/>
  <c r="L5" i="3"/>
  <c r="C5" i="3"/>
  <c r="R12" i="3"/>
  <c r="R11" i="3"/>
  <c r="R10" i="3"/>
  <c r="R9" i="3"/>
  <c r="R8" i="3"/>
  <c r="R7" i="3"/>
  <c r="R6" i="3"/>
  <c r="R5" i="3"/>
  <c r="P12" i="3"/>
  <c r="P11" i="3"/>
  <c r="P10" i="3"/>
  <c r="P9" i="3"/>
  <c r="P8" i="3"/>
  <c r="P7" i="3"/>
  <c r="P6" i="3"/>
  <c r="P5" i="3"/>
  <c r="N6" i="3"/>
  <c r="N7" i="3"/>
  <c r="N8" i="3"/>
  <c r="N9" i="3"/>
  <c r="N10" i="3"/>
  <c r="N11" i="3"/>
  <c r="N12" i="3"/>
  <c r="N5" i="3"/>
  <c r="E5" i="3"/>
  <c r="E6" i="3"/>
  <c r="E7" i="3"/>
  <c r="E8" i="3"/>
  <c r="E9" i="3"/>
  <c r="E10" i="3"/>
  <c r="E11" i="3"/>
  <c r="E12" i="3"/>
  <c r="Q13" i="3"/>
  <c r="R13" i="3"/>
  <c r="F9" i="3"/>
  <c r="D9" i="3"/>
  <c r="D12" i="3"/>
  <c r="F12" i="3"/>
  <c r="D8" i="3"/>
  <c r="F8" i="3"/>
  <c r="F10" i="3"/>
  <c r="D10" i="3"/>
  <c r="F6" i="3"/>
  <c r="D6" i="3"/>
  <c r="D11" i="3"/>
  <c r="F11" i="3"/>
  <c r="D7" i="3"/>
  <c r="F7" i="3"/>
  <c r="D5" i="3"/>
  <c r="F5" i="3"/>
  <c r="O13" i="3"/>
  <c r="P13" i="3"/>
  <c r="M13" i="3"/>
  <c r="N13" i="3"/>
  <c r="V3" i="1"/>
  <c r="X4" i="1"/>
  <c r="W5" i="1"/>
  <c r="V6" i="1"/>
  <c r="Y7" i="1"/>
  <c r="X8" i="1"/>
  <c r="X9" i="1"/>
  <c r="Y2" i="1"/>
  <c r="W6" i="1"/>
  <c r="U8" i="1"/>
  <c r="W3" i="1"/>
  <c r="Y4" i="1"/>
  <c r="U4" i="1"/>
  <c r="X2" i="1"/>
  <c r="Z8" i="1"/>
  <c r="V2" i="1"/>
  <c r="U2" i="1"/>
  <c r="Z4" i="1"/>
  <c r="W8" i="1"/>
  <c r="W4" i="1"/>
  <c r="V8" i="1"/>
  <c r="V4" i="1"/>
  <c r="Y8" i="1"/>
  <c r="Y3" i="1"/>
  <c r="U6" i="1"/>
  <c r="Z2" i="1"/>
  <c r="X3" i="1"/>
  <c r="Y6" i="1"/>
  <c r="Z7" i="1"/>
  <c r="V7" i="1"/>
  <c r="W2" i="1"/>
  <c r="X6" i="1"/>
  <c r="W9" i="1"/>
  <c r="X7" i="1"/>
  <c r="W7" i="1"/>
  <c r="U7" i="1"/>
  <c r="U3" i="1"/>
  <c r="Z5" i="1"/>
  <c r="V5" i="1"/>
  <c r="Z9" i="1"/>
  <c r="V9" i="1"/>
  <c r="Z3" i="1"/>
  <c r="Y5" i="1"/>
  <c r="Z6" i="1"/>
  <c r="Y9" i="1"/>
  <c r="U9" i="1"/>
  <c r="U5" i="1"/>
  <c r="X5" i="1"/>
</calcChain>
</file>

<file path=xl/comments1.xml><?xml version="1.0" encoding="utf-8"?>
<comments xmlns="http://schemas.openxmlformats.org/spreadsheetml/2006/main">
  <authors>
    <author>S FYFE</author>
  </authors>
  <commentList>
    <comment ref="E3" authorId="0">
      <text>
        <r>
          <rPr>
            <b/>
            <sz val="8"/>
            <color indexed="81"/>
            <rFont val="Tahoma"/>
            <charset val="1"/>
          </rPr>
          <t>From 61 (Jun12)</t>
        </r>
        <r>
          <rPr>
            <sz val="8"/>
            <color indexed="81"/>
            <rFont val="Tahoma"/>
            <charset val="1"/>
          </rPr>
          <t xml:space="preserve">
</t>
        </r>
      </text>
    </comment>
    <comment ref="E4" authorId="0">
      <text>
        <r>
          <rPr>
            <b/>
            <sz val="8"/>
            <color indexed="81"/>
            <rFont val="Tahoma"/>
            <charset val="1"/>
          </rPr>
          <t>From 70 (Jun12)</t>
        </r>
        <r>
          <rPr>
            <sz val="8"/>
            <color indexed="81"/>
            <rFont val="Tahoma"/>
            <charset val="1"/>
          </rPr>
          <t xml:space="preserve">
</t>
        </r>
      </text>
    </comment>
    <comment ref="E8" authorId="0">
      <text>
        <r>
          <rPr>
            <b/>
            <sz val="8"/>
            <color indexed="81"/>
            <rFont val="Tahoma"/>
            <charset val="1"/>
          </rPr>
          <t>29 (Jan13)</t>
        </r>
        <r>
          <rPr>
            <sz val="8"/>
            <color indexed="81"/>
            <rFont val="Tahoma"/>
            <charset val="1"/>
          </rPr>
          <t xml:space="preserve">
</t>
        </r>
      </text>
    </comment>
    <comment ref="G9" authorId="0">
      <text>
        <r>
          <rPr>
            <b/>
            <sz val="8"/>
            <color indexed="81"/>
            <rFont val="Tahoma"/>
            <charset val="1"/>
          </rPr>
          <t xml:space="preserve">From 50 (Jun12)
</t>
        </r>
      </text>
    </comment>
  </commentList>
</comments>
</file>

<file path=xl/sharedStrings.xml><?xml version="1.0" encoding="utf-8"?>
<sst xmlns="http://schemas.openxmlformats.org/spreadsheetml/2006/main" count="1331" uniqueCount="115">
  <si>
    <t>C1</t>
  </si>
  <si>
    <t>C2</t>
  </si>
  <si>
    <t>D1</t>
  </si>
  <si>
    <t>M1</t>
  </si>
  <si>
    <t>S1</t>
  </si>
  <si>
    <t>Ahmed</t>
  </si>
  <si>
    <t>Brown</t>
  </si>
  <si>
    <t>Joseph</t>
  </si>
  <si>
    <t>Katsonga</t>
  </si>
  <si>
    <t>Phiri</t>
  </si>
  <si>
    <t>Limbu</t>
  </si>
  <si>
    <t>Prabin</t>
  </si>
  <si>
    <t>Mohamed</t>
  </si>
  <si>
    <t>Newsam</t>
  </si>
  <si>
    <t>Annie</t>
  </si>
  <si>
    <t>Panth</t>
  </si>
  <si>
    <t>Milan</t>
  </si>
  <si>
    <t>Pun</t>
  </si>
  <si>
    <t>Homkala</t>
  </si>
  <si>
    <t>Singh</t>
  </si>
  <si>
    <t>Declan</t>
  </si>
  <si>
    <t>C3</t>
  </si>
  <si>
    <t>C4</t>
  </si>
  <si>
    <t>AS</t>
  </si>
  <si>
    <t>A2</t>
  </si>
  <si>
    <t>ATT</t>
  </si>
  <si>
    <t>PRD</t>
  </si>
  <si>
    <t>A2 TT</t>
  </si>
  <si>
    <t>A</t>
  </si>
  <si>
    <t>B</t>
  </si>
  <si>
    <t>C</t>
  </si>
  <si>
    <t>D</t>
  </si>
  <si>
    <t>E</t>
  </si>
  <si>
    <t>Uni</t>
  </si>
  <si>
    <t>Average</t>
  </si>
  <si>
    <t>13A/Ma1</t>
  </si>
  <si>
    <t>U</t>
  </si>
  <si>
    <t>c</t>
  </si>
  <si>
    <t>b</t>
  </si>
  <si>
    <t>a</t>
  </si>
  <si>
    <t>e</t>
  </si>
  <si>
    <t>d</t>
  </si>
  <si>
    <t>u</t>
  </si>
  <si>
    <t>Ch 6</t>
  </si>
  <si>
    <t>D3</t>
  </si>
  <si>
    <t>B2</t>
  </si>
  <si>
    <t>B3</t>
  </si>
  <si>
    <t>A3</t>
  </si>
  <si>
    <t>B1</t>
  </si>
  <si>
    <t>Oct</t>
  </si>
  <si>
    <t>Nov</t>
  </si>
  <si>
    <t>Ch 7</t>
  </si>
  <si>
    <t>Ch 8</t>
  </si>
  <si>
    <t>Ch 5</t>
  </si>
  <si>
    <t>C3 Average</t>
  </si>
  <si>
    <t>U3</t>
  </si>
  <si>
    <t>U2</t>
  </si>
  <si>
    <t>U1</t>
  </si>
  <si>
    <t>E3</t>
  </si>
  <si>
    <t>E2</t>
  </si>
  <si>
    <t>E1</t>
  </si>
  <si>
    <t>D2</t>
  </si>
  <si>
    <t>A1</t>
  </si>
  <si>
    <t>u3</t>
  </si>
  <si>
    <t>u2</t>
  </si>
  <si>
    <t>u1</t>
  </si>
  <si>
    <t>e3</t>
  </si>
  <si>
    <t>e2</t>
  </si>
  <si>
    <t>e1</t>
  </si>
  <si>
    <t>d3</t>
  </si>
  <si>
    <t>d2</t>
  </si>
  <si>
    <t>d1</t>
  </si>
  <si>
    <t>c3</t>
  </si>
  <si>
    <t>c2</t>
  </si>
  <si>
    <t>c1</t>
  </si>
  <si>
    <t>b3</t>
  </si>
  <si>
    <t>b2</t>
  </si>
  <si>
    <t>b1</t>
  </si>
  <si>
    <t>a3</t>
  </si>
  <si>
    <t>a2</t>
  </si>
  <si>
    <t>a1</t>
  </si>
  <si>
    <t>TT</t>
  </si>
  <si>
    <t>MA AL</t>
  </si>
  <si>
    <t>MA MD</t>
  </si>
  <si>
    <t>MA QH</t>
  </si>
  <si>
    <t>MA PL</t>
  </si>
  <si>
    <t>MA NS</t>
  </si>
  <si>
    <t>Dec</t>
  </si>
  <si>
    <t>Phiri has progressed extremely well this year in both D1 and C3 and should now review past papers to apply his understanding to exam questions.</t>
  </si>
  <si>
    <t>Prabin must get on top of poor attendance and punctuality, and ensure that all topic assessments are completed to a high standard. Topics from D1 for review include Kruskal's, Prim's and Dijkstra's algorithms. He needs to ensure a gretaer understanding of advanced trigonometry in C3 and begin to access past papers in preparation for the module exams.</t>
  </si>
  <si>
    <t>Ahmed has generally worked to a high standard in both D1 and C3 but must ensure his understanding of all topics is sound. In D1 he should review the work on Critical Path Analysis. In C3 he needs to ensure his undrstanding of the advanced trigonometry techniques.</t>
  </si>
  <si>
    <t xml:space="preserve">Joe is progressing well and should review more difficult areas from D1 including appying Prim's algorithm on a distance matrix. In C3 he needs to ensure he revises past topics and skills and in particular ensures a greater understanding of the advanced trigonometry and the differentiation techniques. </t>
  </si>
  <si>
    <t xml:space="preserve">Annie has worked to a high standard but must ensure her understanding of all areas of D1 are sound. In particular she should review the work on Critical Path Analysis and Prim's Algorithm. Her progress in C3 has been affected by her recent illness and it is important that she can catch this work up, independently or with additional input from her teacher, to ensure she has a positive module exam. </t>
  </si>
  <si>
    <t>Milan has achieved a strong understanding of some areas of D1 and should now continue to review topics such as Algorithms on Networks. Her understanding of C3 is very good but she need to bring her understanding of the advanced trigonometry techniques up to the high standards of the other topics.</t>
  </si>
  <si>
    <t>Homkala has been more successful on recent D1 work and should review previous topics including Route Inspection Problems. Her C3 work has also shown a recent improvement and she needs to maintian this focus and ensure better understanding of the topics learnt.</t>
  </si>
  <si>
    <t>Declan has generally worked to a high standard but must ensure his understanding of all topics is sound. In particular he should review the D1 work on Critical Path Analysis and Dijkstra's Algorithm. He has performed consistently well in C3 and should now be using past papers to apply his understanding to exam questions.</t>
  </si>
  <si>
    <t>C4 Average</t>
  </si>
  <si>
    <t>Ch 1</t>
  </si>
  <si>
    <t>Ch2</t>
  </si>
  <si>
    <t>Ch4</t>
  </si>
  <si>
    <t>Core 3</t>
  </si>
  <si>
    <t>Core 4</t>
  </si>
  <si>
    <t>Overall</t>
  </si>
  <si>
    <t>C1 C2</t>
  </si>
  <si>
    <t>C3 C4</t>
  </si>
  <si>
    <t>Y12 AS</t>
  </si>
  <si>
    <t>240 E</t>
  </si>
  <si>
    <t>300 D</t>
  </si>
  <si>
    <t>360 C</t>
  </si>
  <si>
    <t>420 B</t>
  </si>
  <si>
    <t>480 A</t>
  </si>
  <si>
    <t>Mar</t>
  </si>
  <si>
    <t>A2 ALPS</t>
  </si>
  <si>
    <t>Summer 2013</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</si>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</sst>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name val="Arial"/>
      <family val="2"/>
    </font>
    <font>
      <b/>
      <sz val="10"/>
      <name val="Arial"/>
      <family val="2"/>
    </font>
    <font>
      <sz val="10"/>
      <name val="Arial"/>
      <family val="2"/>
    </font>
    <font>
      <b/>
      <sz val="10"/>
      <color indexed="8"/>
      <name val="Arial"/>
      <family val="2"/>
    </font>
    <font>
      <b/>
      <sz val="10"/>
      <color rgb="FFFF0000"/>
      <name val="Arial"/>
      <family val="2"/>
    </font>
    <font>
      <b/>
      <sz val="10"/>
      <color rgb="FF0070C0"/>
      <name val="Arial"/>
      <family val="2"/>
    </font>
    <font>
      <sz val="10"/>
      <color theme="1"/>
      <name val="Arial"/>
      <family val="2"/>
    </font>
    <font>
      <sz val="8"/>
      <name val="Arial"/>
      <family val="2"/>
    </font>
    <font>
      <b/>
      <sz val="10"/>
      <color rgb="FF00B050"/>
      <name val="Arial"/>
      <family val="2"/>
    </font>
    <font>
      <sz val="10"/>
      <color rgb="FFFF0000"/>
      <name val="Arial"/>
      <family val="2"/>
    </font>
    <font>
      <i/>
      <sz val="10"/>
      <name val="Arial"/>
      <family val="2"/>
    </font>
    <font>
      <sz val="11"/>
      <color rgb="FF006100"/>
      <name val="Calibri"/>
      <family val="2"/>
      <scheme val="minor"/>
    </font>
    <font>
      <sz val="8"/>
      <color indexed="81"/>
      <name val="Tahoma"/>
      <charset val="1"/>
    </font>
    <font>
      <b/>
      <sz val="8"/>
      <color indexed="81"/>
      <name val="Tahoma"/>
      <charset val="1"/>
    </font>
    <font>
      <sz val="11"/>
      <color rgb="FF9C6500"/>
      <name val="Calibri"/>
      <family val="2"/>
      <scheme val="minor"/>
    </font>
    <font>
      <sz val="11"/>
      <color rgb="FF9C0006"/>
      <name val="Calibri"/>
      <family val="2"/>
      <scheme val="minor"/>
    </font>
    <font>
      <sz val="10"/>
      <color theme="0"/>
      <name val="Arial"/>
      <family val="2"/>
    </font>
    <font>
      <b/>
      <sz val="11"/>
      <color rgb="FF9C0006"/>
      <name val="Calibri"/>
      <family val="2"/>
      <scheme val="minor"/>
    </font>
    <font>
      <b/>
      <sz val="11"/>
      <color rgb="FF006100"/>
      <name val="Calibri"/>
      <family val="2"/>
      <scheme val="minor"/>
    </font>
    <font>
      <b/>
      <sz val="11"/>
      <color rgb="FF9C65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rgb="FFFFC7CE"/>
      </patternFill>
    </fill>
    <fill>
      <patternFill patternType="solid">
        <fgColor theme="1"/>
        <bgColor indexed="64"/>
      </patternFill>
    </fill>
    <fill>
      <patternFill patternType="solid">
        <fgColor rgb="FFFF0000"/>
        <bgColor indexed="64"/>
      </patternFill>
    </fill>
  </fills>
  <borders count="50">
    <border>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right style="medium">
        <color indexed="64"/>
      </right>
      <top/>
      <bottom style="thin">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thin">
        <color auto="1"/>
      </top>
      <bottom style="thin">
        <color auto="1"/>
      </bottom>
      <diagonal/>
    </border>
    <border>
      <left/>
      <right/>
      <top style="thin">
        <color auto="1"/>
      </top>
      <bottom style="medium">
        <color indexed="64"/>
      </bottom>
      <diagonal/>
    </border>
    <border>
      <left/>
      <right/>
      <top style="medium">
        <color indexed="64"/>
      </top>
      <bottom style="thin">
        <color auto="1"/>
      </bottom>
      <diagonal/>
    </border>
  </borders>
  <cellStyleXfs count="5">
    <xf numFmtId="0" fontId="0" fillId="0" borderId="0"/>
    <xf numFmtId="9" fontId="2" fillId="0" borderId="0" applyFont="0" applyFill="0" applyBorder="0" applyAlignment="0" applyProtection="0"/>
    <xf numFmtId="0" fontId="11" fillId="8" borderId="0" applyNumberFormat="0" applyBorder="0" applyAlignment="0" applyProtection="0"/>
    <xf numFmtId="0" fontId="14" fillId="9" borderId="0" applyNumberFormat="0" applyBorder="0" applyAlignment="0" applyProtection="0"/>
    <xf numFmtId="0" fontId="15" fillId="11" borderId="0" applyNumberFormat="0" applyBorder="0" applyAlignment="0" applyProtection="0"/>
  </cellStyleXfs>
  <cellXfs count="227">
    <xf numFmtId="0" fontId="0" fillId="0" borderId="0" xfId="0"/>
    <xf numFmtId="0" fontId="1" fillId="0" borderId="0" xfId="0" applyFont="1" applyAlignment="1">
      <alignment horizontal="center"/>
    </xf>
    <xf numFmtId="0" fontId="1" fillId="0" borderId="0" xfId="0" applyFont="1"/>
    <xf numFmtId="0" fontId="0" fillId="0" borderId="0" xfId="0" applyFont="1"/>
    <xf numFmtId="0" fontId="0" fillId="0" borderId="2" xfId="0" applyBorder="1" applyAlignment="1">
      <alignment horizontal="center"/>
    </xf>
    <xf numFmtId="0" fontId="0" fillId="5" borderId="3" xfId="0" applyFill="1" applyBorder="1" applyAlignment="1">
      <alignment horizontal="center"/>
    </xf>
    <xf numFmtId="0" fontId="0" fillId="5" borderId="1" xfId="0" applyFill="1" applyBorder="1"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1" fillId="0" borderId="0" xfId="0" applyFont="1" applyBorder="1" applyAlignment="1">
      <alignment horizontal="left"/>
    </xf>
    <xf numFmtId="0" fontId="0" fillId="0" borderId="0" xfId="0" applyAlignment="1">
      <alignment horizontal="left"/>
    </xf>
    <xf numFmtId="0" fontId="2" fillId="0" borderId="0" xfId="0" applyFont="1" applyAlignment="1">
      <alignment horizontal="left"/>
    </xf>
    <xf numFmtId="0" fontId="0" fillId="0" borderId="1" xfId="0" applyBorder="1"/>
    <xf numFmtId="0" fontId="0" fillId="0" borderId="4" xfId="0" applyBorder="1"/>
    <xf numFmtId="0" fontId="0" fillId="0" borderId="0" xfId="0" applyFont="1" applyAlignment="1">
      <alignment horizontal="center"/>
    </xf>
    <xf numFmtId="0" fontId="0" fillId="5" borderId="2" xfId="0" applyFill="1" applyBorder="1" applyAlignment="1">
      <alignment horizontal="center"/>
    </xf>
    <xf numFmtId="0" fontId="0" fillId="5" borderId="5" xfId="0" applyFill="1" applyBorder="1" applyAlignment="1">
      <alignment horizontal="center"/>
    </xf>
    <xf numFmtId="0" fontId="0" fillId="6" borderId="0" xfId="0" applyFill="1" applyAlignment="1">
      <alignment horizontal="left"/>
    </xf>
    <xf numFmtId="0" fontId="1" fillId="0" borderId="7" xfId="0" applyFont="1" applyBorder="1" applyAlignment="1">
      <alignment horizontal="left" vertical="center"/>
    </xf>
    <xf numFmtId="16" fontId="7" fillId="0" borderId="0" xfId="0" applyNumberFormat="1" applyFont="1" applyBorder="1" applyAlignment="1">
      <alignment horizontal="center"/>
    </xf>
    <xf numFmtId="0" fontId="0" fillId="0" borderId="0" xfId="0" applyFill="1" applyBorder="1" applyAlignment="1">
      <alignment horizontal="center"/>
    </xf>
    <xf numFmtId="0" fontId="6" fillId="0" borderId="0" xfId="0" applyFont="1" applyFill="1" applyBorder="1" applyAlignment="1">
      <alignment horizontal="center"/>
    </xf>
    <xf numFmtId="0" fontId="0" fillId="0" borderId="0" xfId="0" applyFill="1"/>
    <xf numFmtId="0" fontId="0" fillId="0" borderId="3" xfId="0" applyFill="1" applyBorder="1" applyAlignment="1">
      <alignment horizontal="center"/>
    </xf>
    <xf numFmtId="0" fontId="0" fillId="0" borderId="0" xfId="0" applyFill="1" applyAlignment="1">
      <alignment horizontal="center"/>
    </xf>
    <xf numFmtId="0" fontId="7" fillId="0" borderId="0" xfId="0" applyFont="1" applyFill="1" applyAlignment="1">
      <alignment horizontal="center"/>
    </xf>
    <xf numFmtId="0" fontId="0" fillId="0" borderId="0" xfId="0" applyAlignment="1">
      <alignment horizontal="right"/>
    </xf>
    <xf numFmtId="0" fontId="7" fillId="0" borderId="0" xfId="0" applyFont="1" applyAlignment="1">
      <alignment horizontal="right"/>
    </xf>
    <xf numFmtId="16" fontId="7" fillId="0" borderId="0" xfId="0" applyNumberFormat="1" applyFont="1" applyBorder="1" applyAlignment="1">
      <alignment horizontal="right"/>
    </xf>
    <xf numFmtId="0" fontId="0" fillId="0" borderId="5" xfId="0" applyBorder="1" applyAlignment="1">
      <alignment horizontal="center"/>
    </xf>
    <xf numFmtId="0" fontId="0" fillId="0" borderId="9" xfId="0" applyBorder="1" applyAlignment="1">
      <alignment horizontal="left" vertical="center"/>
    </xf>
    <xf numFmtId="0" fontId="0" fillId="0" borderId="2" xfId="0" applyBorder="1"/>
    <xf numFmtId="0" fontId="0" fillId="0" borderId="5" xfId="0" applyBorder="1"/>
    <xf numFmtId="0" fontId="0" fillId="0" borderId="18" xfId="0" applyBorder="1"/>
    <xf numFmtId="0" fontId="0" fillId="0" borderId="0" xfId="0" applyBorder="1" applyAlignment="1">
      <alignment horizontal="left"/>
    </xf>
    <xf numFmtId="0" fontId="0" fillId="0" borderId="1" xfId="0" applyBorder="1" applyAlignment="1">
      <alignment horizontal="center"/>
    </xf>
    <xf numFmtId="0" fontId="2" fillId="0" borderId="2" xfId="0" applyFont="1" applyBorder="1" applyAlignment="1">
      <alignment horizontal="center"/>
    </xf>
    <xf numFmtId="0" fontId="0" fillId="0" borderId="4" xfId="0" applyBorder="1" applyAlignment="1">
      <alignment horizontal="center"/>
    </xf>
    <xf numFmtId="0" fontId="2" fillId="0" borderId="5" xfId="0" applyFont="1" applyBorder="1" applyAlignment="1">
      <alignment horizontal="center"/>
    </xf>
    <xf numFmtId="1" fontId="0" fillId="0" borderId="18" xfId="1" applyNumberFormat="1" applyFont="1" applyBorder="1" applyAlignment="1">
      <alignment horizontal="center"/>
    </xf>
    <xf numFmtId="1" fontId="0" fillId="0" borderId="1" xfId="1" applyNumberFormat="1" applyFont="1" applyBorder="1" applyAlignment="1">
      <alignment horizontal="center"/>
    </xf>
    <xf numFmtId="1" fontId="0" fillId="0" borderId="4" xfId="1" applyNumberFormat="1" applyFont="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9"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1" fontId="0" fillId="0" borderId="1" xfId="0" applyNumberFormat="1" applyBorder="1" applyAlignment="1">
      <alignment horizontal="center"/>
    </xf>
    <xf numFmtId="1" fontId="0" fillId="0" borderId="4" xfId="0" applyNumberFormat="1" applyBorder="1" applyAlignment="1">
      <alignment horizontal="center"/>
    </xf>
    <xf numFmtId="1" fontId="0" fillId="0" borderId="0" xfId="0" applyNumberFormat="1" applyBorder="1" applyAlignment="1">
      <alignment horizontal="center"/>
    </xf>
    <xf numFmtId="0" fontId="0" fillId="0" borderId="0" xfId="0" applyBorder="1"/>
    <xf numFmtId="0" fontId="1" fillId="0" borderId="21" xfId="0" applyFont="1" applyBorder="1" applyAlignment="1">
      <alignment horizontal="center" vertical="center"/>
    </xf>
    <xf numFmtId="1" fontId="0" fillId="0" borderId="13" xfId="0" applyNumberFormat="1" applyBorder="1" applyAlignment="1">
      <alignment horizontal="center"/>
    </xf>
    <xf numFmtId="0" fontId="0" fillId="0" borderId="19" xfId="0" applyBorder="1"/>
    <xf numFmtId="0" fontId="0" fillId="0" borderId="25" xfId="0" applyBorder="1" applyAlignment="1">
      <alignment horizontal="center"/>
    </xf>
    <xf numFmtId="1" fontId="0" fillId="0" borderId="20" xfId="0" applyNumberFormat="1" applyBorder="1" applyAlignment="1">
      <alignment horizontal="center"/>
    </xf>
    <xf numFmtId="1" fontId="0" fillId="0" borderId="18" xfId="0" applyNumberFormat="1" applyBorder="1" applyAlignment="1">
      <alignment horizont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7" borderId="4" xfId="0" applyFont="1" applyFill="1" applyBorder="1" applyAlignment="1">
      <alignment horizontal="left" vertical="center"/>
    </xf>
    <xf numFmtId="0" fontId="0" fillId="7" borderId="5" xfId="0" applyFill="1" applyBorder="1" applyAlignment="1">
      <alignment horizontal="left" vertical="center"/>
    </xf>
    <xf numFmtId="0" fontId="0" fillId="7" borderId="23" xfId="0" applyFill="1" applyBorder="1" applyAlignment="1">
      <alignment horizontal="center" vertical="center"/>
    </xf>
    <xf numFmtId="0" fontId="0" fillId="7" borderId="17" xfId="0" applyFill="1" applyBorder="1" applyAlignment="1">
      <alignment horizontal="center" vertical="center"/>
    </xf>
    <xf numFmtId="0" fontId="0" fillId="7" borderId="14" xfId="0" applyFill="1" applyBorder="1" applyAlignment="1">
      <alignment horizontal="center" vertical="center"/>
    </xf>
    <xf numFmtId="0" fontId="0" fillId="7" borderId="4" xfId="0" applyFill="1" applyBorder="1" applyAlignment="1">
      <alignment horizontal="center" vertical="center"/>
    </xf>
    <xf numFmtId="0" fontId="0" fillId="7" borderId="5" xfId="0" applyFill="1" applyBorder="1" applyAlignment="1">
      <alignment horizontal="center"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4" fillId="0" borderId="19"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8" fillId="0" borderId="24"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5" fillId="0" borderId="24" xfId="0" applyFont="1" applyBorder="1" applyAlignment="1">
      <alignment horizontal="center"/>
    </xf>
    <xf numFmtId="0" fontId="5" fillId="0" borderId="21" xfId="0" applyFont="1" applyBorder="1" applyAlignment="1">
      <alignment horizontal="center"/>
    </xf>
    <xf numFmtId="0" fontId="5" fillId="0" borderId="26" xfId="0" applyFont="1" applyBorder="1" applyAlignment="1">
      <alignment horizontal="center"/>
    </xf>
    <xf numFmtId="0" fontId="0" fillId="7" borderId="11" xfId="0" applyFill="1" applyBorder="1" applyAlignment="1">
      <alignment horizontal="center" vertical="center"/>
    </xf>
    <xf numFmtId="0" fontId="4" fillId="0" borderId="27" xfId="0" applyFont="1" applyBorder="1" applyAlignment="1">
      <alignment horizontal="center"/>
    </xf>
    <xf numFmtId="0" fontId="4" fillId="0" borderId="28" xfId="0" applyFont="1" applyBorder="1" applyAlignment="1">
      <alignment horizontal="center"/>
    </xf>
    <xf numFmtId="1" fontId="0" fillId="0" borderId="7" xfId="0" applyNumberFormat="1" applyFont="1" applyBorder="1" applyAlignment="1">
      <alignment horizontal="center"/>
    </xf>
    <xf numFmtId="1" fontId="0" fillId="0" borderId="18" xfId="0" applyNumberFormat="1" applyFont="1" applyBorder="1" applyAlignment="1">
      <alignment horizontal="center"/>
    </xf>
    <xf numFmtId="0" fontId="4" fillId="0" borderId="10" xfId="0" applyFont="1" applyBorder="1" applyAlignment="1">
      <alignment horizontal="center"/>
    </xf>
    <xf numFmtId="1" fontId="0" fillId="0" borderId="33" xfId="0" applyNumberFormat="1" applyFont="1" applyBorder="1" applyAlignment="1">
      <alignment horizontal="center"/>
    </xf>
    <xf numFmtId="0" fontId="0" fillId="0" borderId="0" xfId="0" applyAlignment="1">
      <alignment horizontal="center" vertical="center"/>
    </xf>
    <xf numFmtId="0" fontId="0" fillId="0" borderId="3" xfId="0" applyBorder="1" applyAlignment="1">
      <alignment horizontal="center"/>
    </xf>
    <xf numFmtId="0" fontId="0" fillId="6" borderId="3" xfId="0" applyFill="1" applyBorder="1" applyAlignment="1">
      <alignment horizontal="center"/>
    </xf>
    <xf numFmtId="0" fontId="9" fillId="0" borderId="3" xfId="0" applyFont="1" applyBorder="1" applyAlignment="1">
      <alignment horizontal="center"/>
    </xf>
    <xf numFmtId="0" fontId="0" fillId="6" borderId="6"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19" xfId="0" applyFont="1" applyBorder="1" applyAlignment="1">
      <alignment horizontal="center"/>
    </xf>
    <xf numFmtId="0" fontId="0" fillId="5" borderId="18" xfId="0" applyFill="1" applyBorder="1" applyAlignment="1">
      <alignment horizontal="center"/>
    </xf>
    <xf numFmtId="0" fontId="0" fillId="5" borderId="34" xfId="0" applyFill="1" applyBorder="1" applyAlignment="1">
      <alignment horizontal="center"/>
    </xf>
    <xf numFmtId="0" fontId="0" fillId="5" borderId="19" xfId="0" applyFill="1" applyBorder="1" applyAlignment="1">
      <alignment horizontal="center"/>
    </xf>
    <xf numFmtId="0" fontId="0" fillId="0" borderId="27" xfId="0" applyBorder="1" applyAlignment="1">
      <alignment horizontal="center"/>
    </xf>
    <xf numFmtId="0" fontId="1" fillId="0" borderId="35" xfId="0" applyFont="1" applyBorder="1" applyAlignment="1">
      <alignment horizontal="center"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1" fillId="0" borderId="38" xfId="0" applyFont="1" applyFill="1" applyBorder="1" applyAlignment="1">
      <alignment horizontal="center" vertical="center"/>
    </xf>
    <xf numFmtId="0" fontId="1" fillId="0" borderId="38" xfId="0" applyFont="1" applyBorder="1" applyAlignment="1">
      <alignment horizontal="center" vertical="center"/>
    </xf>
    <xf numFmtId="0" fontId="1" fillId="0" borderId="36" xfId="0" applyFont="1" applyBorder="1" applyAlignment="1">
      <alignment horizontal="center" vertical="center"/>
    </xf>
    <xf numFmtId="0" fontId="1" fillId="2" borderId="35"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0" fillId="6" borderId="1" xfId="0" applyFill="1" applyBorder="1" applyAlignment="1">
      <alignment horizontal="center"/>
    </xf>
    <xf numFmtId="0" fontId="0" fillId="6" borderId="4" xfId="0" applyFill="1" applyBorder="1" applyAlignment="1">
      <alignment horizontal="center"/>
    </xf>
    <xf numFmtId="0" fontId="2" fillId="0" borderId="0" xfId="0" applyFont="1" applyBorder="1" applyAlignment="1">
      <alignment horizontal="center"/>
    </xf>
    <xf numFmtId="0" fontId="1" fillId="0" borderId="39" xfId="0" applyFont="1" applyBorder="1" applyAlignment="1">
      <alignment horizontal="center" vertical="center"/>
    </xf>
    <xf numFmtId="0" fontId="1" fillId="0" borderId="30" xfId="0" applyFont="1" applyBorder="1" applyAlignment="1">
      <alignment horizontal="center" vertical="center"/>
    </xf>
    <xf numFmtId="0" fontId="0" fillId="6" borderId="8" xfId="0" applyFill="1" applyBorder="1" applyAlignment="1">
      <alignment horizontal="center"/>
    </xf>
    <xf numFmtId="0" fontId="0" fillId="0" borderId="8" xfId="0" applyBorder="1" applyAlignment="1">
      <alignment horizontal="center"/>
    </xf>
    <xf numFmtId="0" fontId="0" fillId="0" borderId="8" xfId="0" applyFont="1" applyBorder="1" applyAlignment="1">
      <alignment horizontal="center"/>
    </xf>
    <xf numFmtId="1" fontId="1" fillId="0" borderId="0" xfId="0" applyNumberFormat="1" applyFont="1" applyBorder="1" applyAlignment="1">
      <alignment horizontal="center"/>
    </xf>
    <xf numFmtId="164" fontId="1" fillId="0" borderId="0" xfId="0" applyNumberFormat="1" applyFont="1" applyBorder="1" applyAlignment="1">
      <alignment horizontal="center"/>
    </xf>
    <xf numFmtId="0" fontId="10" fillId="0" borderId="8" xfId="0" applyFont="1" applyFill="1" applyBorder="1" applyAlignment="1">
      <alignment horizontal="center"/>
    </xf>
    <xf numFmtId="0" fontId="10" fillId="0" borderId="34" xfId="0" applyFont="1" applyFill="1" applyBorder="1" applyAlignment="1">
      <alignment horizontal="center"/>
    </xf>
    <xf numFmtId="0" fontId="10" fillId="0" borderId="41" xfId="0" applyFont="1" applyFill="1" applyBorder="1" applyAlignment="1">
      <alignment horizontal="center"/>
    </xf>
    <xf numFmtId="0" fontId="10" fillId="0" borderId="9" xfId="0" applyFont="1" applyFill="1" applyBorder="1" applyAlignment="1">
      <alignment horizontal="center"/>
    </xf>
    <xf numFmtId="0" fontId="10" fillId="0" borderId="19" xfId="0" applyFont="1" applyFill="1" applyBorder="1" applyAlignment="1">
      <alignment horizontal="center"/>
    </xf>
    <xf numFmtId="0" fontId="10" fillId="0" borderId="40" xfId="0" applyFont="1" applyFill="1" applyBorder="1" applyAlignment="1">
      <alignment horizontal="center"/>
    </xf>
    <xf numFmtId="0" fontId="10" fillId="0" borderId="10" xfId="0" applyFont="1" applyFill="1" applyBorder="1" applyAlignment="1">
      <alignment horizontal="center"/>
    </xf>
    <xf numFmtId="0" fontId="10" fillId="0" borderId="27" xfId="0" applyFont="1" applyFill="1" applyBorder="1" applyAlignment="1">
      <alignment horizontal="center"/>
    </xf>
    <xf numFmtId="0" fontId="10" fillId="0" borderId="28" xfId="0" applyFont="1" applyFill="1" applyBorder="1" applyAlignment="1">
      <alignment horizontal="center"/>
    </xf>
    <xf numFmtId="0" fontId="10" fillId="0" borderId="0" xfId="0" applyFont="1" applyFill="1" applyBorder="1" applyAlignment="1">
      <alignment horizontal="center"/>
    </xf>
    <xf numFmtId="0" fontId="1" fillId="2" borderId="30" xfId="0" applyFont="1" applyFill="1" applyBorder="1" applyAlignment="1">
      <alignment horizontal="center" vertical="top" wrapText="1"/>
    </xf>
    <xf numFmtId="0" fontId="4" fillId="0" borderId="0" xfId="0" applyFont="1"/>
    <xf numFmtId="0" fontId="4" fillId="0" borderId="0" xfId="0" applyFont="1" applyAlignment="1">
      <alignment horizontal="center"/>
    </xf>
    <xf numFmtId="0" fontId="2" fillId="0" borderId="8" xfId="0" applyFont="1" applyBorder="1" applyAlignment="1">
      <alignment horizontal="center"/>
    </xf>
    <xf numFmtId="0" fontId="2" fillId="0" borderId="34" xfId="0" applyFont="1" applyBorder="1" applyAlignment="1">
      <alignment horizontal="center"/>
    </xf>
    <xf numFmtId="0" fontId="0" fillId="0" borderId="10" xfId="0" applyBorder="1" applyAlignment="1">
      <alignment horizontal="center"/>
    </xf>
    <xf numFmtId="0" fontId="0" fillId="0" borderId="28" xfId="0" applyBorder="1" applyAlignment="1">
      <alignment horizontal="center"/>
    </xf>
    <xf numFmtId="0" fontId="11" fillId="8" borderId="34" xfId="2" applyBorder="1" applyAlignment="1">
      <alignment horizontal="center"/>
    </xf>
    <xf numFmtId="0" fontId="11" fillId="8" borderId="41" xfId="2" applyBorder="1" applyAlignment="1">
      <alignment horizontal="center"/>
    </xf>
    <xf numFmtId="0" fontId="0" fillId="10" borderId="3" xfId="0" applyFill="1" applyBorder="1" applyAlignment="1">
      <alignment horizontal="center"/>
    </xf>
    <xf numFmtId="0" fontId="0" fillId="10" borderId="6" xfId="0" applyFill="1" applyBorder="1" applyAlignment="1">
      <alignment horizontal="center"/>
    </xf>
    <xf numFmtId="0" fontId="10" fillId="10" borderId="8" xfId="0" applyFont="1" applyFill="1" applyBorder="1" applyAlignment="1">
      <alignment horizontal="center"/>
    </xf>
    <xf numFmtId="0" fontId="0" fillId="10" borderId="8" xfId="0" applyFont="1" applyFill="1" applyBorder="1" applyAlignment="1">
      <alignment horizontal="center"/>
    </xf>
    <xf numFmtId="0" fontId="10" fillId="10" borderId="34" xfId="0" applyFont="1" applyFill="1" applyBorder="1" applyAlignment="1">
      <alignment horizontal="center"/>
    </xf>
    <xf numFmtId="0" fontId="10" fillId="10" borderId="41" xfId="0" applyFont="1" applyFill="1" applyBorder="1" applyAlignment="1">
      <alignment horizontal="center"/>
    </xf>
    <xf numFmtId="0" fontId="11" fillId="8" borderId="3" xfId="2" applyBorder="1" applyAlignment="1">
      <alignment horizontal="center"/>
    </xf>
    <xf numFmtId="0" fontId="14" fillId="9" borderId="3" xfId="3" applyBorder="1" applyAlignment="1">
      <alignment horizontal="center"/>
    </xf>
    <xf numFmtId="0" fontId="1" fillId="3" borderId="35" xfId="0" applyFont="1" applyFill="1" applyBorder="1" applyAlignment="1">
      <alignment horizontal="center" vertical="top" wrapText="1"/>
    </xf>
    <xf numFmtId="0" fontId="1" fillId="3" borderId="38" xfId="0" applyFont="1" applyFill="1" applyBorder="1" applyAlignment="1">
      <alignment horizontal="center" vertical="top" wrapText="1"/>
    </xf>
    <xf numFmtId="0" fontId="1" fillId="3" borderId="36" xfId="0" applyFont="1" applyFill="1" applyBorder="1" applyAlignment="1">
      <alignment horizontal="center" vertical="top" wrapText="1"/>
    </xf>
    <xf numFmtId="0" fontId="14" fillId="9" borderId="34" xfId="3" applyBorder="1" applyAlignment="1">
      <alignment horizontal="center"/>
    </xf>
    <xf numFmtId="0" fontId="0" fillId="6" borderId="7" xfId="0" applyFill="1" applyBorder="1" applyAlignment="1">
      <alignment horizontal="center"/>
    </xf>
    <xf numFmtId="0" fontId="11" fillId="8" borderId="1" xfId="2" applyBorder="1" applyAlignment="1">
      <alignment horizontal="center"/>
    </xf>
    <xf numFmtId="0" fontId="0" fillId="0" borderId="1" xfId="0" applyFill="1" applyBorder="1" applyAlignment="1">
      <alignment horizontal="center"/>
    </xf>
    <xf numFmtId="0" fontId="11" fillId="8" borderId="6" xfId="2" applyBorder="1" applyAlignment="1">
      <alignment horizontal="center"/>
    </xf>
    <xf numFmtId="0" fontId="14" fillId="9" borderId="6" xfId="3" applyBorder="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0" fontId="0" fillId="0" borderId="0" xfId="0" applyFont="1" applyFill="1" applyAlignment="1">
      <alignment horizontal="left"/>
    </xf>
    <xf numFmtId="0" fontId="16" fillId="0" borderId="0" xfId="0" applyFont="1" applyBorder="1" applyAlignment="1">
      <alignment horizontal="center"/>
    </xf>
    <xf numFmtId="0" fontId="16" fillId="12" borderId="0" xfId="0" applyFont="1" applyFill="1" applyBorder="1" applyAlignment="1">
      <alignment horizontal="center"/>
    </xf>
    <xf numFmtId="0" fontId="16" fillId="13" borderId="0" xfId="0" applyFont="1" applyFill="1" applyBorder="1" applyAlignment="1">
      <alignment horizontal="center"/>
    </xf>
    <xf numFmtId="2" fontId="7" fillId="0" borderId="0" xfId="0" applyNumberFormat="1" applyFont="1" applyAlignment="1">
      <alignment horizontal="center"/>
    </xf>
    <xf numFmtId="0" fontId="3" fillId="4" borderId="42" xfId="0" applyFont="1" applyFill="1" applyBorder="1" applyAlignment="1">
      <alignment horizontal="left" vertical="center" textRotation="90"/>
    </xf>
    <xf numFmtId="0" fontId="3" fillId="4" borderId="44" xfId="0" applyFont="1" applyFill="1" applyBorder="1" applyAlignment="1">
      <alignment horizontal="left" vertical="center" textRotation="90"/>
    </xf>
    <xf numFmtId="0" fontId="11" fillId="8" borderId="13" xfId="2" applyBorder="1" applyAlignment="1">
      <alignment horizontal="center" vertical="center"/>
    </xf>
    <xf numFmtId="0" fontId="14" fillId="9" borderId="13" xfId="3" applyBorder="1" applyAlignment="1">
      <alignment horizontal="center" vertical="center"/>
    </xf>
    <xf numFmtId="0" fontId="15" fillId="11" borderId="13" xfId="4" applyBorder="1" applyAlignment="1">
      <alignment horizontal="center" vertical="center"/>
    </xf>
    <xf numFmtId="0" fontId="11" fillId="8" borderId="14" xfId="2" applyBorder="1" applyAlignment="1">
      <alignment horizontal="center" vertical="center"/>
    </xf>
    <xf numFmtId="0" fontId="15" fillId="11" borderId="8" xfId="4" applyBorder="1" applyAlignment="1">
      <alignment horizontal="center" vertical="center"/>
    </xf>
    <xf numFmtId="0" fontId="11" fillId="8" borderId="12" xfId="2" applyBorder="1" applyAlignment="1">
      <alignment horizontal="center" vertical="center"/>
    </xf>
    <xf numFmtId="0" fontId="11" fillId="8" borderId="3" xfId="2" applyBorder="1" applyAlignment="1">
      <alignment horizontal="center" vertical="center"/>
    </xf>
    <xf numFmtId="0" fontId="14" fillId="9" borderId="3" xfId="3" applyBorder="1" applyAlignment="1">
      <alignment horizontal="center" vertical="center"/>
    </xf>
    <xf numFmtId="0" fontId="15" fillId="11" borderId="3" xfId="4" applyBorder="1" applyAlignment="1">
      <alignment horizontal="center" vertical="center"/>
    </xf>
    <xf numFmtId="0" fontId="14" fillId="9" borderId="6" xfId="3" applyBorder="1" applyAlignment="1">
      <alignment horizontal="center" vertical="center"/>
    </xf>
    <xf numFmtId="0" fontId="1" fillId="2" borderId="38" xfId="0" applyFont="1" applyFill="1" applyBorder="1" applyAlignment="1">
      <alignment horizontal="center" vertical="center"/>
    </xf>
    <xf numFmtId="0" fontId="6" fillId="0" borderId="1" xfId="0" applyFont="1" applyFill="1" applyBorder="1" applyAlignment="1">
      <alignment horizontal="center"/>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6" xfId="0" applyFont="1" applyFill="1" applyBorder="1" applyAlignment="1">
      <alignment horizontal="center"/>
    </xf>
    <xf numFmtId="0" fontId="6" fillId="0" borderId="5" xfId="0" applyFont="1" applyFill="1" applyBorder="1" applyAlignment="1">
      <alignment horizontal="center"/>
    </xf>
    <xf numFmtId="0" fontId="6" fillId="0" borderId="22" xfId="0" applyFont="1" applyFill="1" applyBorder="1" applyAlignment="1">
      <alignment horizontal="left"/>
    </xf>
    <xf numFmtId="0" fontId="6" fillId="0" borderId="23" xfId="0" applyFont="1" applyFill="1" applyBorder="1" applyAlignment="1">
      <alignment horizontal="left"/>
    </xf>
    <xf numFmtId="0" fontId="6" fillId="0" borderId="18" xfId="0" applyFont="1" applyFill="1" applyBorder="1" applyAlignment="1">
      <alignment horizontal="center"/>
    </xf>
    <xf numFmtId="0" fontId="6" fillId="0" borderId="34" xfId="0" applyFont="1" applyFill="1" applyBorder="1" applyAlignment="1">
      <alignment horizontal="center"/>
    </xf>
    <xf numFmtId="0" fontId="6" fillId="0" borderId="19" xfId="0" applyFont="1" applyFill="1" applyBorder="1" applyAlignment="1">
      <alignment horizontal="center"/>
    </xf>
    <xf numFmtId="0" fontId="6" fillId="0" borderId="24" xfId="0" applyFont="1" applyFill="1" applyBorder="1" applyAlignment="1">
      <alignment horizontal="left"/>
    </xf>
    <xf numFmtId="0" fontId="3" fillId="0" borderId="35" xfId="0" applyFont="1" applyFill="1" applyBorder="1" applyAlignment="1">
      <alignment horizontal="center" vertical="top" textRotation="90"/>
    </xf>
    <xf numFmtId="0" fontId="3" fillId="0" borderId="38" xfId="0" applyFont="1" applyFill="1" applyBorder="1" applyAlignment="1">
      <alignment horizontal="center" vertical="top" textRotation="90"/>
    </xf>
    <xf numFmtId="0" fontId="3" fillId="0" borderId="36" xfId="0" applyFont="1" applyFill="1" applyBorder="1" applyAlignment="1">
      <alignment horizontal="center" vertical="top" textRotation="90"/>
    </xf>
    <xf numFmtId="0" fontId="3" fillId="0" borderId="45" xfId="0" applyFont="1" applyFill="1" applyBorder="1" applyAlignment="1">
      <alignment horizontal="center" vertical="top" textRotation="90"/>
    </xf>
    <xf numFmtId="0" fontId="17" fillId="11" borderId="12" xfId="4" applyFont="1" applyBorder="1" applyAlignment="1">
      <alignment horizontal="center" vertical="center"/>
    </xf>
    <xf numFmtId="0" fontId="18" fillId="8" borderId="13" xfId="2" applyFont="1" applyBorder="1" applyAlignment="1">
      <alignment horizontal="center" vertical="center"/>
    </xf>
    <xf numFmtId="0" fontId="19" fillId="9" borderId="13" xfId="3" applyFont="1" applyBorder="1" applyAlignment="1">
      <alignment horizontal="center" vertical="center"/>
    </xf>
    <xf numFmtId="0" fontId="17" fillId="11" borderId="13" xfId="4" applyFont="1" applyBorder="1" applyAlignment="1">
      <alignment horizontal="center" vertical="center"/>
    </xf>
    <xf numFmtId="0" fontId="18" fillId="8" borderId="14" xfId="2" applyFont="1" applyBorder="1" applyAlignment="1">
      <alignment horizontal="center" vertical="center"/>
    </xf>
    <xf numFmtId="16" fontId="0" fillId="0" borderId="0" xfId="0" applyNumberFormat="1" applyBorder="1" applyAlignment="1">
      <alignment horizontal="left"/>
    </xf>
    <xf numFmtId="16" fontId="0" fillId="0" borderId="0" xfId="0" applyNumberFormat="1" applyAlignment="1">
      <alignment horizontal="left"/>
    </xf>
    <xf numFmtId="16" fontId="0" fillId="0" borderId="0" xfId="0" applyNumberFormat="1" applyFont="1" applyFill="1" applyAlignment="1">
      <alignment horizontal="left"/>
    </xf>
    <xf numFmtId="16" fontId="0" fillId="0" borderId="0" xfId="0" applyNumberFormat="1" applyFont="1" applyAlignment="1">
      <alignment horizontal="left"/>
    </xf>
    <xf numFmtId="16" fontId="0" fillId="0" borderId="0" xfId="0" applyNumberFormat="1" applyFill="1" applyAlignment="1">
      <alignment horizontal="left"/>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9"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2" borderId="32"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32" xfId="0" applyFont="1" applyBorder="1" applyAlignment="1">
      <alignment horizontal="center"/>
    </xf>
    <xf numFmtId="0" fontId="1" fillId="0" borderId="10" xfId="0" applyFont="1" applyBorder="1" applyAlignment="1">
      <alignment horizontal="center"/>
    </xf>
    <xf numFmtId="0" fontId="1" fillId="4" borderId="46" xfId="0" applyFont="1" applyFill="1" applyBorder="1" applyAlignment="1">
      <alignment horizontal="left" vertical="center" textRotation="90"/>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Border="1" applyAlignment="1">
      <alignment horizontal="center" vertical="center"/>
    </xf>
    <xf numFmtId="0" fontId="1" fillId="0" borderId="45" xfId="0" applyFont="1" applyFill="1" applyBorder="1" applyAlignment="1">
      <alignment horizontal="center" vertical="center"/>
    </xf>
    <xf numFmtId="0" fontId="0" fillId="0" borderId="24"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3" fillId="7" borderId="46" xfId="0" applyFont="1" applyFill="1" applyBorder="1" applyAlignment="1">
      <alignment horizontal="left" vertical="center" textRotation="90"/>
    </xf>
    <xf numFmtId="0" fontId="1" fillId="7" borderId="15" xfId="0" applyFont="1" applyFill="1" applyBorder="1" applyAlignment="1">
      <alignment horizontal="center"/>
    </xf>
    <xf numFmtId="0" fontId="1" fillId="7" borderId="16" xfId="0" applyFont="1" applyFill="1" applyBorder="1" applyAlignment="1">
      <alignment horizontal="center"/>
    </xf>
    <xf numFmtId="0" fontId="1" fillId="7" borderId="17" xfId="0" applyFont="1" applyFill="1" applyBorder="1" applyAlignment="1">
      <alignment horizontal="center"/>
    </xf>
    <xf numFmtId="0" fontId="3" fillId="4" borderId="43" xfId="0" applyFont="1" applyFill="1" applyBorder="1" applyAlignment="1">
      <alignment horizontal="left" vertical="center" textRotation="90"/>
    </xf>
    <xf numFmtId="0" fontId="8" fillId="0" borderId="7" xfId="0" applyFont="1" applyBorder="1" applyAlignment="1">
      <alignment horizontal="center"/>
    </xf>
    <xf numFmtId="0" fontId="8" fillId="0" borderId="1" xfId="0" applyFont="1" applyBorder="1" applyAlignment="1">
      <alignment horizontal="center"/>
    </xf>
    <xf numFmtId="0" fontId="8" fillId="0" borderId="4" xfId="0" applyFont="1" applyBorder="1" applyAlignment="1">
      <alignment horizontal="center"/>
    </xf>
  </cellXfs>
  <cellStyles count="5">
    <cellStyle name="Bad" xfId="4" builtinId="27"/>
    <cellStyle name="Good" xfId="2" builtinId="26"/>
    <cellStyle name="Neutral" xfId="3" builtinId="28"/>
    <cellStyle name="Normal" xfId="0" builtinId="0"/>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7"/>
  <sheetViews>
    <sheetView tabSelected="1" zoomScale="130" zoomScaleNormal="130" workbookViewId="0">
      <selection activeCell="AC17" sqref="AC17"/>
    </sheetView>
  </sheetViews>
  <sheetFormatPr defaultColWidth="11.42578125" defaultRowHeight="12.75" x14ac:dyDescent="0.2"/>
  <cols>
    <col min="1" max="1" width="8.42578125" customWidth="1"/>
    <col min="2" max="2" width="8.85546875" customWidth="1"/>
    <col min="3" max="3" width="3.28515625" style="28" bestFit="1" customWidth="1"/>
    <col min="4" max="4" width="2" style="26" bestFit="1" customWidth="1"/>
    <col min="5" max="5" width="3.28515625" style="28" bestFit="1" customWidth="1"/>
    <col min="6" max="6" width="2" style="26" bestFit="1" customWidth="1"/>
    <col min="7" max="7" width="3.42578125" style="28" bestFit="1" customWidth="1"/>
    <col min="8" max="8" width="2" style="26" bestFit="1" customWidth="1"/>
    <col min="9" max="9" width="3.42578125" style="28" customWidth="1"/>
    <col min="10" max="10" width="2" style="10" bestFit="1" customWidth="1"/>
    <col min="11" max="11" width="3.42578125" style="28" customWidth="1"/>
    <col min="12" max="12" width="2" style="28" customWidth="1"/>
    <col min="13" max="13" width="3.42578125" style="28" customWidth="1"/>
    <col min="14" max="14" width="2" style="28" customWidth="1"/>
    <col min="15" max="15" width="3.42578125" style="28" customWidth="1"/>
    <col min="16" max="16" width="2" style="28" customWidth="1"/>
    <col min="17" max="17" width="3.85546875" style="28" customWidth="1"/>
    <col min="18" max="18" width="3.5703125" style="28" bestFit="1" customWidth="1"/>
    <col min="19" max="19" width="3.85546875" style="28" customWidth="1"/>
    <col min="20" max="20" width="4" style="28" bestFit="1" customWidth="1"/>
    <col min="21" max="21" width="3.28515625" style="28" bestFit="1" customWidth="1"/>
    <col min="22" max="22" width="4.140625" style="16" customWidth="1"/>
    <col min="23" max="34" width="4.140625" style="10" customWidth="1"/>
    <col min="35" max="35" width="3" style="10" customWidth="1"/>
    <col min="36" max="38" width="3.28515625" style="10" bestFit="1" customWidth="1"/>
    <col min="39" max="39" width="3.140625" customWidth="1"/>
    <col min="40" max="42" width="3.28515625" customWidth="1"/>
    <col min="43" max="43" width="7.5703125" customWidth="1"/>
  </cols>
  <sheetData>
    <row r="1" spans="1:44" s="86" customFormat="1" ht="47.25" thickBot="1" x14ac:dyDescent="0.25">
      <c r="A1" s="98" t="s">
        <v>35</v>
      </c>
      <c r="B1" s="99"/>
      <c r="C1" s="98" t="s">
        <v>0</v>
      </c>
      <c r="D1" s="101"/>
      <c r="E1" s="102" t="s">
        <v>1</v>
      </c>
      <c r="F1" s="101"/>
      <c r="G1" s="102" t="s">
        <v>4</v>
      </c>
      <c r="H1" s="101"/>
      <c r="I1" s="102" t="s">
        <v>3</v>
      </c>
      <c r="J1" s="103"/>
      <c r="K1" s="98" t="s">
        <v>21</v>
      </c>
      <c r="L1" s="100"/>
      <c r="M1" s="102" t="s">
        <v>2</v>
      </c>
      <c r="N1" s="110"/>
      <c r="O1" s="102" t="s">
        <v>22</v>
      </c>
      <c r="P1" s="111"/>
      <c r="Q1" s="104" t="s">
        <v>23</v>
      </c>
      <c r="R1" s="172" t="s">
        <v>23</v>
      </c>
      <c r="S1" s="127" t="s">
        <v>105</v>
      </c>
      <c r="T1" s="105" t="s">
        <v>24</v>
      </c>
      <c r="U1" s="106" t="s">
        <v>24</v>
      </c>
      <c r="V1" s="144" t="s">
        <v>106</v>
      </c>
      <c r="W1" s="145" t="s">
        <v>107</v>
      </c>
      <c r="X1" s="145" t="s">
        <v>108</v>
      </c>
      <c r="Y1" s="145" t="s">
        <v>109</v>
      </c>
      <c r="Z1" s="146" t="s">
        <v>110</v>
      </c>
      <c r="AA1" s="223" t="s">
        <v>27</v>
      </c>
      <c r="AB1" s="219" t="s">
        <v>112</v>
      </c>
      <c r="AC1" s="160" t="s">
        <v>26</v>
      </c>
      <c r="AD1" s="160" t="s">
        <v>26</v>
      </c>
      <c r="AE1" s="160" t="s">
        <v>26</v>
      </c>
      <c r="AF1" s="161" t="s">
        <v>26</v>
      </c>
      <c r="AG1" s="210" t="s">
        <v>25</v>
      </c>
      <c r="AH1" s="215" t="s">
        <v>33</v>
      </c>
      <c r="AI1" s="185" t="s">
        <v>82</v>
      </c>
      <c r="AJ1" s="186" t="s">
        <v>83</v>
      </c>
      <c r="AK1" s="186" t="s">
        <v>84</v>
      </c>
      <c r="AL1" s="187" t="s">
        <v>85</v>
      </c>
      <c r="AM1" s="185" t="s">
        <v>82</v>
      </c>
      <c r="AN1" s="186" t="s">
        <v>83</v>
      </c>
      <c r="AO1" s="186" t="s">
        <v>84</v>
      </c>
      <c r="AP1" s="187" t="s">
        <v>85</v>
      </c>
      <c r="AQ1" s="188" t="s">
        <v>86</v>
      </c>
    </row>
    <row r="2" spans="1:44" s="10" customFormat="1" ht="15" x14ac:dyDescent="0.25">
      <c r="A2" s="47" t="s">
        <v>7</v>
      </c>
      <c r="B2" s="46" t="s">
        <v>6</v>
      </c>
      <c r="C2" s="148">
        <v>69</v>
      </c>
      <c r="D2" s="117" t="str">
        <f>IF(C2="","",VLOOKUP(C2,'Look Up'!$F$2:$G$7,2,TRUE))</f>
        <v>c</v>
      </c>
      <c r="E2" s="113">
        <v>70</v>
      </c>
      <c r="F2" s="117" t="str">
        <f>IF(E2="","",VLOOKUP(E2,'Look Up'!$F$2:$G$7,2,TRUE))</f>
        <v>b</v>
      </c>
      <c r="G2" s="114"/>
      <c r="H2" s="117" t="str">
        <f>IF(G2="","",VLOOKUP(G2,'Look Up'!$F$2:$G$7,2,TRUE))</f>
        <v/>
      </c>
      <c r="I2" s="113">
        <v>59</v>
      </c>
      <c r="J2" s="120" t="str">
        <f>IF(I2="","",VLOOKUP(I2,'Look Up'!$F$2:$G$7,2,TRUE))</f>
        <v>d</v>
      </c>
      <c r="K2" s="148">
        <v>25</v>
      </c>
      <c r="L2" s="138" t="str">
        <f>IF(K2="","",VLOOKUP(K2,'Look Up'!$F$2:$G$7,2,TRUE))</f>
        <v>u</v>
      </c>
      <c r="M2" s="139">
        <v>60</v>
      </c>
      <c r="N2" s="117" t="str">
        <f>IF(M2="","",VLOOKUP(M2,'Look Up'!$F$2:$G$7,2,TRUE))</f>
        <v>c</v>
      </c>
      <c r="O2" s="112"/>
      <c r="P2" s="123" t="str">
        <f>IF(O2="","",VLOOKUP(O2,'Look Up'!$F$2:$G$7,2,TRUE))</f>
        <v/>
      </c>
      <c r="Q2" s="92">
        <f>'AS A2'!O2</f>
        <v>199</v>
      </c>
      <c r="R2" s="130" t="str">
        <f>VLOOKUP(Q2,'Look Up'!$D$2:$E$7,2,TRUE)</f>
        <v>C</v>
      </c>
      <c r="S2" s="132" t="s">
        <v>30</v>
      </c>
      <c r="T2" s="47">
        <f>'AS A2'!P2</f>
        <v>283</v>
      </c>
      <c r="U2" s="93" t="str">
        <f>VLOOKUP(T2,'Look Up'!I2:J602,2,FALSE)</f>
        <v>E</v>
      </c>
      <c r="V2" s="94" t="str">
        <f t="shared" ref="V2:V9" si="0">IF((240-T2)&lt;0,"",240-T2)</f>
        <v/>
      </c>
      <c r="W2" s="134">
        <f t="shared" ref="W2:W9" si="1">IF((300-T2)&lt;0,"",300-T2)</f>
        <v>17</v>
      </c>
      <c r="X2" s="147">
        <f t="shared" ref="X2:X9" si="2">IF((360-T2)&lt;0,"",360-T2)</f>
        <v>77</v>
      </c>
      <c r="Y2" s="95">
        <f t="shared" ref="Y2:Y9" si="3">IF((420-T2)&lt;0,"",420-T2)</f>
        <v>137</v>
      </c>
      <c r="Z2" s="96">
        <f t="shared" ref="Z2:Z9" si="4">IF((480-T2)&lt;0,"",480-T2)</f>
        <v>197</v>
      </c>
      <c r="AA2" s="224" t="s">
        <v>45</v>
      </c>
      <c r="AB2" s="220" t="s">
        <v>46</v>
      </c>
      <c r="AC2" s="189" t="s">
        <v>21</v>
      </c>
      <c r="AD2" s="167" t="s">
        <v>46</v>
      </c>
      <c r="AE2" s="167" t="s">
        <v>46</v>
      </c>
      <c r="AF2" s="166" t="s">
        <v>0</v>
      </c>
      <c r="AG2" s="211" t="s">
        <v>2</v>
      </c>
      <c r="AH2" s="216" t="s">
        <v>29</v>
      </c>
      <c r="AI2" s="181">
        <v>1</v>
      </c>
      <c r="AJ2" s="182">
        <v>1</v>
      </c>
      <c r="AK2" s="182">
        <v>2</v>
      </c>
      <c r="AL2" s="183">
        <v>1</v>
      </c>
      <c r="AM2" s="181">
        <v>1</v>
      </c>
      <c r="AN2" s="182">
        <v>1</v>
      </c>
      <c r="AO2" s="182">
        <v>2</v>
      </c>
      <c r="AP2" s="183">
        <v>1</v>
      </c>
      <c r="AQ2" s="184" t="s">
        <v>91</v>
      </c>
      <c r="AR2" s="10" t="s">
        <v>114</v>
      </c>
    </row>
    <row r="3" spans="1:44" s="10" customFormat="1" ht="15" x14ac:dyDescent="0.25">
      <c r="A3" s="37" t="s">
        <v>9</v>
      </c>
      <c r="B3" s="4" t="s">
        <v>8</v>
      </c>
      <c r="C3" s="37">
        <v>80</v>
      </c>
      <c r="D3" s="118" t="str">
        <f>IF(C3="","",VLOOKUP(C3,'Look Up'!$F$2:$G$7,2,TRUE))</f>
        <v>a</v>
      </c>
      <c r="E3" s="136">
        <v>66</v>
      </c>
      <c r="F3" s="118" t="str">
        <f>IF(E3="","",VLOOKUP(E3,'Look Up'!$F$2:$G$7,2,TRUE))</f>
        <v>c</v>
      </c>
      <c r="G3" s="87"/>
      <c r="H3" s="118" t="str">
        <f>IF(G3="","",VLOOKUP(G3,'Look Up'!$F$2:$G$7,2,TRUE))</f>
        <v/>
      </c>
      <c r="I3" s="25">
        <v>50</v>
      </c>
      <c r="J3" s="121" t="str">
        <f>IF(I3="","",VLOOKUP(I3,'Look Up'!$F$2:$G$7,2,TRUE))</f>
        <v>d</v>
      </c>
      <c r="K3" s="107">
        <v>44</v>
      </c>
      <c r="L3" s="140" t="str">
        <f>IF(K3="","",VLOOKUP(K3,'Look Up'!$F$2:$G$7,2,TRUE))</f>
        <v>e</v>
      </c>
      <c r="M3" s="88">
        <v>58</v>
      </c>
      <c r="N3" s="118" t="str">
        <f>IF(M3="","",VLOOKUP(M3,'Look Up'!$F$2:$G$7,2,TRUE))</f>
        <v>d</v>
      </c>
      <c r="O3" s="88"/>
      <c r="P3" s="124" t="str">
        <f>IF(O3="","",VLOOKUP(O3,'Look Up'!$F$2:$G$7,2,TRUE))</f>
        <v/>
      </c>
      <c r="Q3" s="37">
        <f>'AS A2'!O3</f>
        <v>204</v>
      </c>
      <c r="R3" s="131" t="str">
        <f>VLOOKUP(Q3,'Look Up'!$D$2:$E$7,2,TRUE)</f>
        <v>C</v>
      </c>
      <c r="S3" s="97" t="s">
        <v>30</v>
      </c>
      <c r="T3" s="37">
        <f>'AS A2'!P3</f>
        <v>298</v>
      </c>
      <c r="U3" s="38" t="str">
        <f>VLOOKUP(T3,'Look Up'!I3:J603,2,FALSE)</f>
        <v>E</v>
      </c>
      <c r="V3" s="6" t="str">
        <f t="shared" si="0"/>
        <v/>
      </c>
      <c r="W3" s="142">
        <f t="shared" si="1"/>
        <v>2</v>
      </c>
      <c r="X3" s="142">
        <f t="shared" si="2"/>
        <v>62</v>
      </c>
      <c r="Y3" s="143">
        <f t="shared" si="3"/>
        <v>122</v>
      </c>
      <c r="Z3" s="17">
        <f t="shared" si="4"/>
        <v>182</v>
      </c>
      <c r="AA3" s="225" t="s">
        <v>45</v>
      </c>
      <c r="AB3" s="221" t="s">
        <v>21</v>
      </c>
      <c r="AC3" s="190" t="s">
        <v>0</v>
      </c>
      <c r="AD3" s="162" t="s">
        <v>46</v>
      </c>
      <c r="AE3" s="162" t="s">
        <v>46</v>
      </c>
      <c r="AF3" s="168" t="s">
        <v>0</v>
      </c>
      <c r="AG3" s="212" t="s">
        <v>1</v>
      </c>
      <c r="AH3" s="217" t="s">
        <v>29</v>
      </c>
      <c r="AI3" s="173">
        <v>1</v>
      </c>
      <c r="AJ3" s="174">
        <v>1</v>
      </c>
      <c r="AK3" s="174">
        <v>1</v>
      </c>
      <c r="AL3" s="175">
        <v>1</v>
      </c>
      <c r="AM3" s="173">
        <v>1</v>
      </c>
      <c r="AN3" s="174">
        <v>1</v>
      </c>
      <c r="AO3" s="174">
        <v>1</v>
      </c>
      <c r="AP3" s="175">
        <v>1</v>
      </c>
      <c r="AQ3" s="179" t="s">
        <v>88</v>
      </c>
      <c r="AR3" s="10" t="s">
        <v>114</v>
      </c>
    </row>
    <row r="4" spans="1:44" s="10" customFormat="1" ht="15" x14ac:dyDescent="0.25">
      <c r="A4" s="37" t="s">
        <v>11</v>
      </c>
      <c r="B4" s="4" t="s">
        <v>10</v>
      </c>
      <c r="C4" s="37">
        <v>84</v>
      </c>
      <c r="D4" s="118" t="str">
        <f>IF(C4="","",VLOOKUP(C4,'Look Up'!$F$2:$G$7,2,TRUE))</f>
        <v>a</v>
      </c>
      <c r="E4" s="136">
        <v>77</v>
      </c>
      <c r="F4" s="118" t="str">
        <f>IF(E4="","",VLOOKUP(E4,'Look Up'!$F$2:$G$7,2,TRUE))</f>
        <v>b</v>
      </c>
      <c r="G4" s="87"/>
      <c r="H4" s="118" t="str">
        <f>IF(G4="","",VLOOKUP(G4,'Look Up'!$F$2:$G$7,2,TRUE))</f>
        <v/>
      </c>
      <c r="I4" s="88">
        <v>51</v>
      </c>
      <c r="J4" s="121" t="str">
        <f>IF(I4="","",VLOOKUP(I4,'Look Up'!$F$2:$G$7,2,TRUE))</f>
        <v>d</v>
      </c>
      <c r="K4" s="107">
        <v>40</v>
      </c>
      <c r="L4" s="140" t="str">
        <f>IF(K4="","",VLOOKUP(K4,'Look Up'!$F$2:$G$7,2,TRUE))</f>
        <v>e</v>
      </c>
      <c r="M4" s="88">
        <v>40</v>
      </c>
      <c r="N4" s="118" t="str">
        <f>IF(M4="","",VLOOKUP(M4,'Look Up'!$F$2:$G$7,2,TRUE))</f>
        <v>e</v>
      </c>
      <c r="O4" s="88"/>
      <c r="P4" s="124" t="str">
        <f>IF(O4="","",VLOOKUP(O4,'Look Up'!$F$2:$G$7,2,TRUE))</f>
        <v/>
      </c>
      <c r="Q4" s="37">
        <f>'AS A2'!O4</f>
        <v>212</v>
      </c>
      <c r="R4" s="134" t="str">
        <f>VLOOKUP(Q4,'Look Up'!$D$2:$E$7,2,TRUE)</f>
        <v>B</v>
      </c>
      <c r="S4" s="97" t="s">
        <v>30</v>
      </c>
      <c r="T4" s="37">
        <f>'AS A2'!P4</f>
        <v>292</v>
      </c>
      <c r="U4" s="38" t="str">
        <f>VLOOKUP(T4,'Look Up'!I5:J605,2,FALSE)</f>
        <v>E</v>
      </c>
      <c r="V4" s="6" t="str">
        <f t="shared" si="0"/>
        <v/>
      </c>
      <c r="W4" s="142">
        <f t="shared" si="1"/>
        <v>8</v>
      </c>
      <c r="X4" s="142">
        <f t="shared" si="2"/>
        <v>68</v>
      </c>
      <c r="Y4" s="143">
        <f t="shared" si="3"/>
        <v>128</v>
      </c>
      <c r="Z4" s="17">
        <f t="shared" si="4"/>
        <v>188</v>
      </c>
      <c r="AA4" s="225" t="s">
        <v>46</v>
      </c>
      <c r="AB4" s="221" t="s">
        <v>1</v>
      </c>
      <c r="AC4" s="190" t="s">
        <v>0</v>
      </c>
      <c r="AD4" s="162" t="s">
        <v>46</v>
      </c>
      <c r="AE4" s="162" t="s">
        <v>46</v>
      </c>
      <c r="AF4" s="168" t="s">
        <v>1</v>
      </c>
      <c r="AG4" s="213" t="s">
        <v>1</v>
      </c>
      <c r="AH4" s="217" t="s">
        <v>29</v>
      </c>
      <c r="AI4" s="173">
        <v>2</v>
      </c>
      <c r="AJ4" s="174">
        <v>2</v>
      </c>
      <c r="AK4" s="174">
        <v>2</v>
      </c>
      <c r="AL4" s="175">
        <v>1</v>
      </c>
      <c r="AM4" s="173">
        <v>2</v>
      </c>
      <c r="AN4" s="174">
        <v>2</v>
      </c>
      <c r="AO4" s="174">
        <v>3</v>
      </c>
      <c r="AP4" s="175">
        <v>2</v>
      </c>
      <c r="AQ4" s="179" t="s">
        <v>89</v>
      </c>
      <c r="AR4" s="10" t="s">
        <v>114</v>
      </c>
    </row>
    <row r="5" spans="1:44" s="10" customFormat="1" ht="15" x14ac:dyDescent="0.25">
      <c r="A5" s="37" t="s">
        <v>5</v>
      </c>
      <c r="B5" s="4" t="s">
        <v>12</v>
      </c>
      <c r="C5" s="37">
        <v>64</v>
      </c>
      <c r="D5" s="118" t="str">
        <f>IF(C5="","",VLOOKUP(C5,'Look Up'!$F$2:$G$7,2,TRUE))</f>
        <v>c</v>
      </c>
      <c r="E5" s="25">
        <v>69</v>
      </c>
      <c r="F5" s="118" t="str">
        <f>IF(E5="","",VLOOKUP(E5,'Look Up'!$F$2:$G$7,2,TRUE))</f>
        <v>c</v>
      </c>
      <c r="G5" s="136">
        <v>68</v>
      </c>
      <c r="H5" s="118" t="str">
        <f>IF(G5="","",VLOOKUP(G5,'Look Up'!$F$2:$G$7,2,TRUE))</f>
        <v>c</v>
      </c>
      <c r="I5" s="87">
        <v>23</v>
      </c>
      <c r="J5" s="121" t="str">
        <f>IF(I5="","",VLOOKUP(I5,'Look Up'!$F$2:$G$7,2,TRUE))</f>
        <v>u</v>
      </c>
      <c r="K5" s="107">
        <v>48</v>
      </c>
      <c r="L5" s="140" t="str">
        <f>IF(K5="","",VLOOKUP(K5,'Look Up'!$F$2:$G$7,2,TRUE))</f>
        <v>e</v>
      </c>
      <c r="M5" s="88">
        <v>26</v>
      </c>
      <c r="N5" s="118" t="str">
        <f>IF(M5="","",VLOOKUP(M5,'Look Up'!$F$2:$G$7,2,TRUE))</f>
        <v>u</v>
      </c>
      <c r="O5" s="88"/>
      <c r="P5" s="124" t="str">
        <f>IF(O5="","",VLOOKUP(O5,'Look Up'!$F$2:$G$7,2,TRUE))</f>
        <v/>
      </c>
      <c r="Q5" s="37">
        <f>'AS A2'!O5</f>
        <v>201</v>
      </c>
      <c r="R5" s="131" t="str">
        <f>VLOOKUP(Q5,'Look Up'!$D$2:$E$7,2,TRUE)</f>
        <v>C</v>
      </c>
      <c r="S5" s="97" t="s">
        <v>31</v>
      </c>
      <c r="T5" s="37">
        <f>'AS A2'!P5</f>
        <v>275</v>
      </c>
      <c r="U5" s="38" t="str">
        <f>VLOOKUP(T5,'Look Up'!I6:J606,2,FALSE)</f>
        <v>E</v>
      </c>
      <c r="V5" s="6" t="str">
        <f t="shared" si="0"/>
        <v/>
      </c>
      <c r="W5" s="142">
        <f t="shared" si="1"/>
        <v>25</v>
      </c>
      <c r="X5" s="143">
        <f t="shared" si="2"/>
        <v>85</v>
      </c>
      <c r="Y5" s="5">
        <f t="shared" si="3"/>
        <v>145</v>
      </c>
      <c r="Z5" s="17">
        <f t="shared" si="4"/>
        <v>205</v>
      </c>
      <c r="AA5" s="225" t="s">
        <v>46</v>
      </c>
      <c r="AB5" s="221" t="s">
        <v>0</v>
      </c>
      <c r="AC5" s="191" t="s">
        <v>21</v>
      </c>
      <c r="AD5" s="162" t="s">
        <v>46</v>
      </c>
      <c r="AE5" s="162" t="s">
        <v>46</v>
      </c>
      <c r="AF5" s="169" t="s">
        <v>1</v>
      </c>
      <c r="AG5" s="212" t="s">
        <v>2</v>
      </c>
      <c r="AH5" s="217" t="s">
        <v>29</v>
      </c>
      <c r="AI5" s="173">
        <v>1</v>
      </c>
      <c r="AJ5" s="174">
        <v>2</v>
      </c>
      <c r="AK5" s="174">
        <v>2</v>
      </c>
      <c r="AL5" s="175">
        <v>1</v>
      </c>
      <c r="AM5" s="173">
        <v>1</v>
      </c>
      <c r="AN5" s="174">
        <v>1</v>
      </c>
      <c r="AO5" s="174">
        <v>1</v>
      </c>
      <c r="AP5" s="175">
        <v>2</v>
      </c>
      <c r="AQ5" s="179" t="s">
        <v>90</v>
      </c>
      <c r="AR5" s="10" t="s">
        <v>114</v>
      </c>
    </row>
    <row r="6" spans="1:44" s="10" customFormat="1" ht="15" x14ac:dyDescent="0.25">
      <c r="A6" s="37" t="s">
        <v>14</v>
      </c>
      <c r="B6" s="4" t="s">
        <v>13</v>
      </c>
      <c r="C6" s="107">
        <v>66</v>
      </c>
      <c r="D6" s="118" t="str">
        <f>IF(C6="","",VLOOKUP(C6,'Look Up'!$F$2:$G$7,2,TRUE))</f>
        <v>c</v>
      </c>
      <c r="E6" s="87">
        <v>64</v>
      </c>
      <c r="F6" s="118" t="str">
        <f>IF(E6="","",VLOOKUP(E6,'Look Up'!$F$2:$G$7,2,TRUE))</f>
        <v>c</v>
      </c>
      <c r="G6" s="87">
        <v>69</v>
      </c>
      <c r="H6" s="118" t="str">
        <f>IF(G6="","",VLOOKUP(G6,'Look Up'!$F$2:$G$7,2,TRUE))</f>
        <v>c</v>
      </c>
      <c r="I6" s="89"/>
      <c r="J6" s="121" t="str">
        <f>IF(I6="","",VLOOKUP(I6,'Look Up'!$F$2:$G$7,2,TRUE))</f>
        <v/>
      </c>
      <c r="K6" s="107"/>
      <c r="L6" s="140" t="str">
        <f>IF(K6="","",VLOOKUP(K6,'Look Up'!$F$2:$G$7,2,TRUE))</f>
        <v/>
      </c>
      <c r="M6" s="88"/>
      <c r="N6" s="118" t="str">
        <f>IF(M6="","",VLOOKUP(M6,'Look Up'!$F$2:$G$7,2,TRUE))</f>
        <v/>
      </c>
      <c r="O6" s="88"/>
      <c r="P6" s="124" t="str">
        <f>IF(O6="","",VLOOKUP(O6,'Look Up'!$F$2:$G$7,2,TRUE))</f>
        <v/>
      </c>
      <c r="Q6" s="37">
        <f>'AS A2'!O6</f>
        <v>199</v>
      </c>
      <c r="R6" s="131" t="str">
        <f>VLOOKUP(Q6,'Look Up'!$D$2:$E$7,2,TRUE)</f>
        <v>C</v>
      </c>
      <c r="S6" s="97" t="s">
        <v>30</v>
      </c>
      <c r="T6" s="37">
        <f>'AS A2'!P6</f>
        <v>199</v>
      </c>
      <c r="U6" s="38" t="str">
        <f>VLOOKUP(T6,'Look Up'!I7:J607,2,FALSE)</f>
        <v>U</v>
      </c>
      <c r="V6" s="149">
        <f t="shared" si="0"/>
        <v>41</v>
      </c>
      <c r="W6" s="142">
        <f t="shared" si="1"/>
        <v>101</v>
      </c>
      <c r="X6" s="142">
        <f t="shared" si="2"/>
        <v>161</v>
      </c>
      <c r="Y6" s="143">
        <f t="shared" si="3"/>
        <v>221</v>
      </c>
      <c r="Z6" s="17">
        <f t="shared" si="4"/>
        <v>281</v>
      </c>
      <c r="AA6" s="225" t="s">
        <v>47</v>
      </c>
      <c r="AB6" s="221" t="s">
        <v>47</v>
      </c>
      <c r="AC6" s="192" t="s">
        <v>1</v>
      </c>
      <c r="AD6" s="164" t="s">
        <v>46</v>
      </c>
      <c r="AE6" s="164" t="s">
        <v>46</v>
      </c>
      <c r="AF6" s="170" t="s">
        <v>0</v>
      </c>
      <c r="AG6" s="212" t="s">
        <v>21</v>
      </c>
      <c r="AH6" s="217" t="s">
        <v>29</v>
      </c>
      <c r="AI6" s="173">
        <v>1</v>
      </c>
      <c r="AJ6" s="174">
        <v>2</v>
      </c>
      <c r="AK6" s="174">
        <v>2</v>
      </c>
      <c r="AL6" s="175">
        <v>1</v>
      </c>
      <c r="AM6" s="173">
        <v>1</v>
      </c>
      <c r="AN6" s="174">
        <v>1</v>
      </c>
      <c r="AO6" s="174">
        <v>1</v>
      </c>
      <c r="AP6" s="175">
        <v>1</v>
      </c>
      <c r="AQ6" s="179" t="s">
        <v>92</v>
      </c>
      <c r="AR6" s="10" t="s">
        <v>114</v>
      </c>
    </row>
    <row r="7" spans="1:44" s="10" customFormat="1" ht="15" x14ac:dyDescent="0.25">
      <c r="A7" s="37" t="s">
        <v>16</v>
      </c>
      <c r="B7" s="4" t="s">
        <v>15</v>
      </c>
      <c r="C7" s="150">
        <v>74</v>
      </c>
      <c r="D7" s="118" t="str">
        <f>IF(C7="","",VLOOKUP(C7,'Look Up'!$F$2:$G$7,2,TRUE))</f>
        <v>b</v>
      </c>
      <c r="E7" s="25">
        <v>65</v>
      </c>
      <c r="F7" s="118" t="str">
        <f>IF(E7="","",VLOOKUP(E7,'Look Up'!$F$2:$G$7,2,TRUE))</f>
        <v>c</v>
      </c>
      <c r="G7" s="136">
        <v>67</v>
      </c>
      <c r="H7" s="118" t="str">
        <f>IF(G7="","",VLOOKUP(G7,'Look Up'!$F$2:$G$7,2,TRUE))</f>
        <v>c</v>
      </c>
      <c r="I7" s="25">
        <v>25</v>
      </c>
      <c r="J7" s="121" t="str">
        <f>IF(I7="","",VLOOKUP(I7,'Look Up'!$F$2:$G$7,2,TRUE))</f>
        <v>u</v>
      </c>
      <c r="K7" s="107">
        <v>50</v>
      </c>
      <c r="L7" s="140" t="str">
        <f>IF(K7="","",VLOOKUP(K7,'Look Up'!$F$2:$G$7,2,TRUE))</f>
        <v>d</v>
      </c>
      <c r="M7" s="88">
        <v>68</v>
      </c>
      <c r="N7" s="118" t="str">
        <f>IF(M7="","",VLOOKUP(M7,'Look Up'!$F$2:$G$7,2,TRUE))</f>
        <v>c</v>
      </c>
      <c r="O7" s="88"/>
      <c r="P7" s="124" t="str">
        <f>IF(O7="","",VLOOKUP(O7,'Look Up'!$F$2:$G$7,2,TRUE))</f>
        <v/>
      </c>
      <c r="Q7" s="37">
        <f>'AS A2'!O7</f>
        <v>207</v>
      </c>
      <c r="R7" s="134" t="str">
        <f>VLOOKUP(Q7,'Look Up'!$D$2:$E$7,2,TRUE)</f>
        <v>C</v>
      </c>
      <c r="S7" s="97" t="s">
        <v>31</v>
      </c>
      <c r="T7" s="37">
        <f>'AS A2'!P7</f>
        <v>324</v>
      </c>
      <c r="U7" s="38" t="str">
        <f>VLOOKUP(T7,'Look Up'!I8:J608,2,FALSE)</f>
        <v>D</v>
      </c>
      <c r="V7" s="6" t="str">
        <f t="shared" si="0"/>
        <v/>
      </c>
      <c r="W7" s="5" t="str">
        <f t="shared" si="1"/>
        <v/>
      </c>
      <c r="X7" s="142">
        <f t="shared" si="2"/>
        <v>36</v>
      </c>
      <c r="Y7" s="143">
        <f t="shared" si="3"/>
        <v>96</v>
      </c>
      <c r="Z7" s="17">
        <f t="shared" si="4"/>
        <v>156</v>
      </c>
      <c r="AA7" s="225" t="s">
        <v>48</v>
      </c>
      <c r="AB7" s="221" t="s">
        <v>48</v>
      </c>
      <c r="AC7" s="191" t="s">
        <v>46</v>
      </c>
      <c r="AD7" s="163" t="s">
        <v>46</v>
      </c>
      <c r="AE7" s="163" t="s">
        <v>46</v>
      </c>
      <c r="AF7" s="170" t="s">
        <v>1</v>
      </c>
      <c r="AG7" s="212" t="s">
        <v>0</v>
      </c>
      <c r="AH7" s="217" t="s">
        <v>29</v>
      </c>
      <c r="AI7" s="173">
        <v>1</v>
      </c>
      <c r="AJ7" s="174">
        <v>1</v>
      </c>
      <c r="AK7" s="174">
        <v>1</v>
      </c>
      <c r="AL7" s="175">
        <v>1</v>
      </c>
      <c r="AM7" s="173">
        <v>1</v>
      </c>
      <c r="AN7" s="174">
        <v>1</v>
      </c>
      <c r="AO7" s="174">
        <v>1</v>
      </c>
      <c r="AP7" s="175">
        <v>1</v>
      </c>
      <c r="AQ7" s="179" t="s">
        <v>93</v>
      </c>
      <c r="AR7" s="10" t="s">
        <v>114</v>
      </c>
    </row>
    <row r="8" spans="1:44" s="10" customFormat="1" ht="15" x14ac:dyDescent="0.25">
      <c r="A8" s="37" t="s">
        <v>18</v>
      </c>
      <c r="B8" s="4" t="s">
        <v>17</v>
      </c>
      <c r="C8" s="37">
        <v>80</v>
      </c>
      <c r="D8" s="118" t="str">
        <f>IF(C8="","",VLOOKUP(C8,'Look Up'!$F$2:$G$7,2,TRUE))</f>
        <v>a</v>
      </c>
      <c r="E8" s="88">
        <v>43</v>
      </c>
      <c r="F8" s="118" t="str">
        <f>IF(E8="","",VLOOKUP(E8,'Look Up'!$F$2:$G$7,2,TRUE))</f>
        <v>e</v>
      </c>
      <c r="G8" s="88">
        <v>34</v>
      </c>
      <c r="H8" s="118" t="str">
        <f>IF(G8="","",VLOOKUP(G8,'Look Up'!$F$2:$G$7,2,TRUE))</f>
        <v>u</v>
      </c>
      <c r="I8" s="87"/>
      <c r="J8" s="121" t="str">
        <f>IF(I8="","",VLOOKUP(I8,'Look Up'!$F$2:$G$7,2,TRUE))</f>
        <v/>
      </c>
      <c r="K8" s="107">
        <v>38</v>
      </c>
      <c r="L8" s="140" t="str">
        <f>IF(K8="","",VLOOKUP(K8,'Look Up'!$F$2:$G$7,2,TRUE))</f>
        <v>u</v>
      </c>
      <c r="M8" s="88">
        <v>19</v>
      </c>
      <c r="N8" s="118" t="str">
        <f>IF(M8="","",VLOOKUP(M8,'Look Up'!$F$2:$G$7,2,TRUE))</f>
        <v>u</v>
      </c>
      <c r="O8" s="88"/>
      <c r="P8" s="124" t="str">
        <f>IF(O8="","",VLOOKUP(O8,'Look Up'!$F$2:$G$7,2,TRUE))</f>
        <v/>
      </c>
      <c r="Q8" s="37">
        <f>'AS A2'!O8</f>
        <v>157</v>
      </c>
      <c r="R8" s="131" t="str">
        <f>VLOOKUP(Q8,'Look Up'!$D$2:$E$7,2,TRUE)</f>
        <v>D</v>
      </c>
      <c r="S8" s="97" t="s">
        <v>31</v>
      </c>
      <c r="T8" s="37">
        <f>'AS A2'!P8</f>
        <v>214</v>
      </c>
      <c r="U8" s="38" t="str">
        <f>VLOOKUP(T8,'Look Up'!I9:J609,2,FALSE)</f>
        <v>U</v>
      </c>
      <c r="V8" s="149">
        <f t="shared" si="0"/>
        <v>26</v>
      </c>
      <c r="W8" s="143">
        <f t="shared" si="1"/>
        <v>86</v>
      </c>
      <c r="X8" s="5">
        <f t="shared" si="2"/>
        <v>146</v>
      </c>
      <c r="Y8" s="5">
        <f t="shared" si="3"/>
        <v>206</v>
      </c>
      <c r="Z8" s="17">
        <f t="shared" si="4"/>
        <v>266</v>
      </c>
      <c r="AA8" s="225" t="s">
        <v>46</v>
      </c>
      <c r="AB8" s="221" t="s">
        <v>21</v>
      </c>
      <c r="AC8" s="192" t="s">
        <v>60</v>
      </c>
      <c r="AD8" s="162" t="s">
        <v>0</v>
      </c>
      <c r="AE8" s="162" t="s">
        <v>0</v>
      </c>
      <c r="AF8" s="168" t="s">
        <v>1</v>
      </c>
      <c r="AG8" s="212" t="s">
        <v>60</v>
      </c>
      <c r="AH8" s="217" t="s">
        <v>29</v>
      </c>
      <c r="AI8" s="173">
        <v>2</v>
      </c>
      <c r="AJ8" s="174">
        <v>2</v>
      </c>
      <c r="AK8" s="174">
        <v>2</v>
      </c>
      <c r="AL8" s="175">
        <v>1</v>
      </c>
      <c r="AM8" s="173">
        <v>2</v>
      </c>
      <c r="AN8" s="174">
        <v>1</v>
      </c>
      <c r="AO8" s="174">
        <v>1</v>
      </c>
      <c r="AP8" s="175">
        <v>2</v>
      </c>
      <c r="AQ8" s="179" t="s">
        <v>94</v>
      </c>
      <c r="AR8" s="10" t="s">
        <v>114</v>
      </c>
    </row>
    <row r="9" spans="1:44" s="10" customFormat="1" ht="15.75" thickBot="1" x14ac:dyDescent="0.3">
      <c r="A9" s="39" t="s">
        <v>20</v>
      </c>
      <c r="B9" s="31" t="s">
        <v>19</v>
      </c>
      <c r="C9" s="153">
        <v>77</v>
      </c>
      <c r="D9" s="119" t="str">
        <f>IF(C9="","",VLOOKUP(C9,'Look Up'!$F$2:$G$7,2,TRUE))</f>
        <v>b</v>
      </c>
      <c r="E9" s="154">
        <v>68</v>
      </c>
      <c r="F9" s="119" t="str">
        <f>IF(E9="","",VLOOKUP(E9,'Look Up'!$F$2:$G$7,2,TRUE))</f>
        <v>c</v>
      </c>
      <c r="G9" s="137">
        <v>73</v>
      </c>
      <c r="H9" s="119" t="str">
        <f>IF(G9="","",VLOOKUP(G9,'Look Up'!$F$2:$G$7,2,TRUE))</f>
        <v>b</v>
      </c>
      <c r="I9" s="91"/>
      <c r="J9" s="122" t="str">
        <f>IF(I9="","",VLOOKUP(I9,'Look Up'!$F$2:$G$7,2,TRUE))</f>
        <v/>
      </c>
      <c r="K9" s="108">
        <v>68</v>
      </c>
      <c r="L9" s="141" t="str">
        <f>IF(K9="","",VLOOKUP(K9,'Look Up'!$F$2:$G$7,2,TRUE))</f>
        <v>c</v>
      </c>
      <c r="M9" s="90">
        <v>48</v>
      </c>
      <c r="N9" s="119" t="str">
        <f>IF(M9="","",VLOOKUP(M9,'Look Up'!$F$2:$G$7,2,TRUE))</f>
        <v>e</v>
      </c>
      <c r="O9" s="90"/>
      <c r="P9" s="125" t="str">
        <f>IF(O9="","",VLOOKUP(O9,'Look Up'!$F$2:$G$7,2,TRUE))</f>
        <v/>
      </c>
      <c r="Q9" s="39">
        <f>'AS A2'!O9</f>
        <v>218</v>
      </c>
      <c r="R9" s="135" t="str">
        <f>VLOOKUP(Q9,'Look Up'!$D$2:$E$7,2,TRUE)</f>
        <v>B</v>
      </c>
      <c r="S9" s="133" t="s">
        <v>30</v>
      </c>
      <c r="T9" s="39">
        <f>'AS A2'!P9</f>
        <v>334</v>
      </c>
      <c r="U9" s="40" t="str">
        <f>VLOOKUP(T9,'Look Up'!I10:J610,2,FALSE)</f>
        <v>D</v>
      </c>
      <c r="V9" s="7" t="str">
        <f t="shared" si="0"/>
        <v/>
      </c>
      <c r="W9" s="8" t="str">
        <f t="shared" si="1"/>
        <v/>
      </c>
      <c r="X9" s="151">
        <f t="shared" si="2"/>
        <v>26</v>
      </c>
      <c r="Y9" s="152">
        <f t="shared" si="3"/>
        <v>86</v>
      </c>
      <c r="Z9" s="18">
        <f t="shared" si="4"/>
        <v>146</v>
      </c>
      <c r="AA9" s="226" t="s">
        <v>46</v>
      </c>
      <c r="AB9" s="222" t="s">
        <v>0</v>
      </c>
      <c r="AC9" s="193" t="s">
        <v>46</v>
      </c>
      <c r="AD9" s="165" t="s">
        <v>46</v>
      </c>
      <c r="AE9" s="165" t="s">
        <v>46</v>
      </c>
      <c r="AF9" s="171" t="s">
        <v>1</v>
      </c>
      <c r="AG9" s="214" t="s">
        <v>0</v>
      </c>
      <c r="AH9" s="218" t="s">
        <v>29</v>
      </c>
      <c r="AI9" s="176">
        <v>1</v>
      </c>
      <c r="AJ9" s="177">
        <v>1</v>
      </c>
      <c r="AK9" s="177">
        <v>1</v>
      </c>
      <c r="AL9" s="178">
        <v>1</v>
      </c>
      <c r="AM9" s="176">
        <v>1</v>
      </c>
      <c r="AN9" s="177">
        <v>1</v>
      </c>
      <c r="AO9" s="177">
        <v>1</v>
      </c>
      <c r="AP9" s="178">
        <v>1</v>
      </c>
      <c r="AQ9" s="180" t="s">
        <v>95</v>
      </c>
      <c r="AR9" s="10" t="s">
        <v>114</v>
      </c>
    </row>
    <row r="10" spans="1:44" s="24" customFormat="1" x14ac:dyDescent="0.2">
      <c r="B10" s="11" t="s">
        <v>34</v>
      </c>
      <c r="C10" s="115">
        <f>AVERAGE(C2:C9)</f>
        <v>74.25</v>
      </c>
      <c r="D10" s="126" t="str">
        <f>IF(C10="","",VLOOKUP(C10,'Look Up'!$F$2:$G$7,2,TRUE))</f>
        <v>b</v>
      </c>
      <c r="E10" s="115">
        <f>AVERAGE(E2:E9)</f>
        <v>65.25</v>
      </c>
      <c r="F10" s="126" t="str">
        <f>IF(E10="","",VLOOKUP(E10,'Look Up'!$F$2:$G$7,2,TRUE))</f>
        <v>c</v>
      </c>
      <c r="G10" s="115">
        <f>AVERAGE(G2:G9)</f>
        <v>62.2</v>
      </c>
      <c r="H10" s="126" t="str">
        <f>IF(G10="","",VLOOKUP(G10,'Look Up'!$F$2:$G$7,2,TRUE))</f>
        <v>c</v>
      </c>
      <c r="I10" s="115">
        <f>AVERAGE(I2:I9)</f>
        <v>41.6</v>
      </c>
      <c r="J10" s="126" t="str">
        <f>IF(I10="","",VLOOKUP(I10,'Look Up'!$F$2:$G$7,2,TRUE))</f>
        <v>e</v>
      </c>
      <c r="K10" s="115">
        <f t="shared" ref="K10" si="5">AVERAGE(K2:K9)</f>
        <v>44.714285714285715</v>
      </c>
      <c r="L10" s="126" t="str">
        <f>IF(K10="","",VLOOKUP(K10,'Look Up'!$F$2:$G$7,2,TRUE))</f>
        <v>e</v>
      </c>
      <c r="M10" s="115">
        <f t="shared" ref="M10" si="6">AVERAGE(M2:M9)</f>
        <v>45.571428571428569</v>
      </c>
      <c r="N10" s="126" t="str">
        <f>IF(M10="","",VLOOKUP(M10,'Look Up'!$F$2:$G$7,2,TRUE))</f>
        <v>e</v>
      </c>
      <c r="O10" s="116"/>
      <c r="P10" s="22" t="str">
        <f>IF(O10="","",VLOOKUP(O10,'Look Up'!$F$2:$G$7,2,TRUE))</f>
        <v/>
      </c>
      <c r="Q10" s="115">
        <f>AVERAGE(Q2:Q9)</f>
        <v>199.625</v>
      </c>
      <c r="R10" s="109" t="str">
        <f>VLOOKUP(Q10,'Look Up'!$D$2:$E$7,2,TRUE)</f>
        <v>C</v>
      </c>
      <c r="S10" s="115" t="s">
        <v>30</v>
      </c>
      <c r="T10" s="115">
        <f>AVERAGE(T2:T9)</f>
        <v>277.375</v>
      </c>
      <c r="U10" s="109" t="str">
        <f>VLOOKUP(T10,'Look Up'!$D$2:$E$7,2,TRUE)</f>
        <v>A</v>
      </c>
      <c r="V10" s="22"/>
      <c r="W10" s="22"/>
      <c r="X10" s="22"/>
      <c r="Y10" s="22"/>
      <c r="Z10" s="22"/>
      <c r="AA10" s="23"/>
      <c r="AB10" s="45"/>
      <c r="AC10" s="45" t="s">
        <v>111</v>
      </c>
      <c r="AD10" s="45" t="s">
        <v>87</v>
      </c>
      <c r="AE10" s="45" t="s">
        <v>50</v>
      </c>
      <c r="AF10" s="45" t="s">
        <v>49</v>
      </c>
      <c r="AG10" s="44"/>
      <c r="AH10" s="22"/>
      <c r="AI10" s="24" t="s">
        <v>111</v>
      </c>
      <c r="AM10" s="24" t="s">
        <v>87</v>
      </c>
    </row>
    <row r="11" spans="1:44" s="52" customFormat="1" x14ac:dyDescent="0.2">
      <c r="B11"/>
      <c r="C11" s="28"/>
      <c r="D11" s="26"/>
      <c r="E11" s="28"/>
      <c r="F11" s="26"/>
      <c r="G11" s="29"/>
      <c r="H11" s="27"/>
      <c r="I11" s="30"/>
      <c r="J11" s="21"/>
      <c r="K11" s="30"/>
      <c r="L11" s="30"/>
      <c r="M11" s="30"/>
      <c r="N11" s="30"/>
      <c r="O11" s="28"/>
      <c r="P11" s="28"/>
      <c r="Q11" s="28"/>
      <c r="R11" s="28"/>
      <c r="S11" s="28"/>
      <c r="T11" s="28"/>
      <c r="U11" s="28"/>
      <c r="V11" s="36" t="s">
        <v>0</v>
      </c>
      <c r="W11" s="194">
        <v>40922</v>
      </c>
      <c r="X11" s="194"/>
      <c r="Y11" s="194">
        <v>41042</v>
      </c>
      <c r="Z11" s="194"/>
      <c r="AB11" s="159"/>
      <c r="AC11" s="157">
        <v>6</v>
      </c>
      <c r="AD11" s="158">
        <v>2</v>
      </c>
      <c r="AE11" s="156"/>
      <c r="AF11" s="157">
        <v>6</v>
      </c>
      <c r="AH11" s="9"/>
      <c r="AI11" s="9"/>
      <c r="AJ11" s="9"/>
      <c r="AK11" s="9"/>
      <c r="AL11" s="9"/>
    </row>
    <row r="12" spans="1:44" x14ac:dyDescent="0.2">
      <c r="C12" s="155"/>
      <c r="I12" s="30"/>
      <c r="J12" s="21"/>
      <c r="K12" s="30"/>
      <c r="L12" s="30"/>
      <c r="M12" s="30"/>
      <c r="N12" s="30"/>
      <c r="V12" s="12" t="s">
        <v>1</v>
      </c>
      <c r="W12" s="196">
        <v>40922</v>
      </c>
      <c r="X12" s="196"/>
      <c r="Y12" s="197">
        <v>41053</v>
      </c>
      <c r="Z12" s="197"/>
      <c r="AC12" s="159">
        <v>0.9</v>
      </c>
      <c r="AD12" s="159">
        <v>1.07</v>
      </c>
      <c r="AE12" s="159"/>
      <c r="AF12" s="159">
        <v>0.9</v>
      </c>
    </row>
    <row r="13" spans="1:44" x14ac:dyDescent="0.2">
      <c r="B13" s="13"/>
      <c r="C13" s="19" t="s">
        <v>113</v>
      </c>
      <c r="V13" s="12" t="s">
        <v>21</v>
      </c>
      <c r="W13" s="198">
        <v>40933</v>
      </c>
      <c r="X13" s="198"/>
      <c r="Y13" s="195">
        <v>41073</v>
      </c>
      <c r="Z13" s="195"/>
    </row>
    <row r="14" spans="1:44" x14ac:dyDescent="0.2">
      <c r="V14" s="12" t="s">
        <v>22</v>
      </c>
      <c r="W14" s="26"/>
      <c r="Y14" s="195">
        <v>41078</v>
      </c>
      <c r="Z14" s="195"/>
    </row>
    <row r="15" spans="1:44" x14ac:dyDescent="0.2">
      <c r="V15" s="12" t="s">
        <v>2</v>
      </c>
      <c r="W15" s="198">
        <v>40931</v>
      </c>
      <c r="X15" s="198"/>
      <c r="Y15" s="195">
        <v>41046</v>
      </c>
      <c r="Z15" s="195"/>
    </row>
    <row r="16" spans="1:44" x14ac:dyDescent="0.2">
      <c r="V16" s="12" t="s">
        <v>4</v>
      </c>
      <c r="W16" s="198">
        <v>40926</v>
      </c>
      <c r="X16" s="198"/>
      <c r="Y16" s="195">
        <v>41046</v>
      </c>
      <c r="Z16" s="195"/>
    </row>
    <row r="17" spans="22:26" x14ac:dyDescent="0.2">
      <c r="V17" s="12" t="s">
        <v>3</v>
      </c>
      <c r="W17" s="198">
        <v>40931</v>
      </c>
      <c r="X17" s="198"/>
      <c r="Y17" s="195">
        <v>41042</v>
      </c>
      <c r="Z17" s="195"/>
    </row>
  </sheetData>
  <sheetProtection selectLockedCells="1" selectUnlockedCells="1"/>
  <autoFilter ref="A1:AG9">
    <sortState ref="A2:Z9">
      <sortCondition ref="B1:B9"/>
    </sortState>
  </autoFilter>
  <mergeCells count="13">
    <mergeCell ref="Y16:Z16"/>
    <mergeCell ref="Y17:Z17"/>
    <mergeCell ref="W17:X17"/>
    <mergeCell ref="W16:X16"/>
    <mergeCell ref="W15:X15"/>
    <mergeCell ref="W11:X11"/>
    <mergeCell ref="Y15:Z15"/>
    <mergeCell ref="Y11:Z11"/>
    <mergeCell ref="Y13:Z13"/>
    <mergeCell ref="W12:X12"/>
    <mergeCell ref="Y12:Z12"/>
    <mergeCell ref="W13:X13"/>
    <mergeCell ref="Y14:Z14"/>
  </mergeCells>
  <pageMargins left="0.25" right="0.25" top="0.75" bottom="0.75" header="0.3" footer="0.3"/>
  <pageSetup paperSize="9" orientation="landscape" useFirstPageNumber="1" r:id="rId1"/>
  <headerFooter alignWithMargins="0">
    <oddHeader>&amp;C&amp;"Times New Roman,Regular"&amp;12&amp;A</oddHeader>
    <oddFooter>&amp;C&amp;"Times New Roman,Regular"&amp;12Page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zoomScale="110" zoomScaleNormal="110" workbookViewId="0">
      <selection activeCell="Q17" sqref="Q17"/>
    </sheetView>
  </sheetViews>
  <sheetFormatPr defaultColWidth="11.42578125" defaultRowHeight="12.75" x14ac:dyDescent="0.2"/>
  <cols>
    <col min="1" max="1" width="8.42578125" customWidth="1"/>
    <col min="2" max="2" width="9.140625" bestFit="1" customWidth="1"/>
    <col min="3" max="4" width="6.28515625" style="10" hidden="1" customWidth="1"/>
    <col min="5" max="11" width="5.7109375" customWidth="1"/>
    <col min="12" max="12" width="6.28515625" style="10" bestFit="1" customWidth="1"/>
    <col min="13" max="13" width="4.140625" style="10" customWidth="1"/>
    <col min="14" max="14" width="3.7109375" customWidth="1"/>
    <col min="15" max="15" width="4" bestFit="1" customWidth="1"/>
    <col min="16" max="16" width="3.7109375" customWidth="1"/>
    <col min="17" max="17" width="4" bestFit="1" customWidth="1"/>
    <col min="18" max="18" width="3.7109375" customWidth="1"/>
    <col min="19" max="20" width="3.7109375" hidden="1" customWidth="1"/>
    <col min="21" max="28" width="3.7109375" customWidth="1"/>
  </cols>
  <sheetData>
    <row r="1" spans="1:28" ht="13.5" thickBot="1" x14ac:dyDescent="0.25"/>
    <row r="2" spans="1:28" ht="13.5" thickBot="1" x14ac:dyDescent="0.25">
      <c r="M2" s="203" t="s">
        <v>100</v>
      </c>
      <c r="N2" s="204"/>
      <c r="O2" s="204"/>
      <c r="P2" s="204"/>
      <c r="Q2" s="204"/>
      <c r="R2" s="204"/>
      <c r="S2" s="204"/>
      <c r="T2" s="205"/>
      <c r="U2" s="203" t="s">
        <v>101</v>
      </c>
      <c r="V2" s="204"/>
      <c r="W2" s="204"/>
      <c r="X2" s="204"/>
      <c r="Y2" s="204"/>
      <c r="Z2" s="204"/>
      <c r="AA2" s="204"/>
      <c r="AB2" s="205"/>
    </row>
    <row r="3" spans="1:28" x14ac:dyDescent="0.2">
      <c r="A3" s="20" t="s">
        <v>35</v>
      </c>
      <c r="B3" s="32"/>
      <c r="C3" s="59"/>
      <c r="D3" s="60"/>
      <c r="E3" s="199" t="s">
        <v>54</v>
      </c>
      <c r="F3" s="200"/>
      <c r="G3" s="199" t="s">
        <v>96</v>
      </c>
      <c r="H3" s="200"/>
      <c r="I3" s="206" t="s">
        <v>102</v>
      </c>
      <c r="J3" s="207"/>
      <c r="K3" s="53" t="s">
        <v>26</v>
      </c>
      <c r="L3" s="53" t="s">
        <v>81</v>
      </c>
      <c r="M3" s="201" t="s">
        <v>43</v>
      </c>
      <c r="N3" s="202"/>
      <c r="O3" s="201" t="s">
        <v>51</v>
      </c>
      <c r="P3" s="202"/>
      <c r="Q3" s="201" t="s">
        <v>52</v>
      </c>
      <c r="R3" s="202"/>
      <c r="S3" s="208" t="s">
        <v>53</v>
      </c>
      <c r="T3" s="209"/>
      <c r="U3" s="201" t="s">
        <v>97</v>
      </c>
      <c r="V3" s="202"/>
      <c r="W3" s="201" t="s">
        <v>98</v>
      </c>
      <c r="X3" s="202"/>
      <c r="Y3" s="201" t="s">
        <v>99</v>
      </c>
      <c r="Z3" s="202"/>
      <c r="AA3" s="201" t="s">
        <v>43</v>
      </c>
      <c r="AB3" s="202"/>
    </row>
    <row r="4" spans="1:28" ht="13.5" thickBot="1" x14ac:dyDescent="0.25">
      <c r="A4" s="61"/>
      <c r="B4" s="62"/>
      <c r="C4" s="64"/>
      <c r="D4" s="65"/>
      <c r="E4" s="66"/>
      <c r="F4" s="67"/>
      <c r="G4" s="66"/>
      <c r="H4" s="67"/>
      <c r="I4" s="79"/>
      <c r="J4" s="79"/>
      <c r="K4" s="63"/>
      <c r="L4" s="63"/>
      <c r="M4" s="68"/>
      <c r="N4" s="69"/>
      <c r="O4" s="68"/>
      <c r="P4" s="69"/>
      <c r="Q4" s="68"/>
      <c r="R4" s="69"/>
      <c r="S4" s="68"/>
      <c r="T4" s="69"/>
      <c r="U4" s="68"/>
      <c r="V4" s="69"/>
      <c r="W4" s="68"/>
      <c r="X4" s="69"/>
      <c r="Y4" s="68"/>
      <c r="Z4" s="69"/>
      <c r="AA4" s="68"/>
      <c r="AB4" s="69"/>
    </row>
    <row r="5" spans="1:28" x14ac:dyDescent="0.2">
      <c r="A5" s="35" t="s">
        <v>7</v>
      </c>
      <c r="B5" s="55" t="s">
        <v>6</v>
      </c>
      <c r="C5" s="56">
        <f>VLOOKUP(L5,'Look Up'!$N$2:$P$20,3,FALSE)</f>
        <v>74</v>
      </c>
      <c r="D5" s="57">
        <f t="shared" ref="D5:D12" si="0">E5-C5</f>
        <v>-26.666666666666664</v>
      </c>
      <c r="E5" s="58">
        <f t="shared" ref="E5:E12" si="1">AVERAGE(M5,O5,Q5,S5)</f>
        <v>47.333333333333336</v>
      </c>
      <c r="F5" s="70" t="str">
        <f>IF(E5="","",VLOOKUP(E5,'Look Up'!$M$2:$O$20,2,TRUE))</f>
        <v>E1</v>
      </c>
      <c r="G5" s="58">
        <f t="shared" ref="G5:G12" si="2">AVERAGE(U5,W5,Y5,AA5)</f>
        <v>40</v>
      </c>
      <c r="H5" s="70" t="str">
        <f>IF(G5="","",VLOOKUP(G5,'Look Up'!$M$2:$O$20,2,TRUE))</f>
        <v>E3</v>
      </c>
      <c r="I5" s="82">
        <f t="shared" ref="I5:I12" si="3">AVERAGE(M5,O5,Q5,S5,U5,W5,Y5,AA5)</f>
        <v>44.4</v>
      </c>
      <c r="J5" s="84" t="str">
        <f>IF(I5="","",VLOOKUP(I5,'Look Up'!$M$2:$O$20,2,TRUE))</f>
        <v>E2</v>
      </c>
      <c r="K5" s="77" t="str">
        <f>Modules!AD2</f>
        <v>B3</v>
      </c>
      <c r="L5" s="73" t="str">
        <f>Modules!AA2</f>
        <v>B2</v>
      </c>
      <c r="M5" s="41">
        <v>74</v>
      </c>
      <c r="N5" s="46" t="str">
        <f>IF(M5="","",VLOOKUP(M5,'Look Up'!$M$2:$O$20,3,TRUE))</f>
        <v>b2</v>
      </c>
      <c r="O5" s="47">
        <v>23</v>
      </c>
      <c r="P5" s="46" t="str">
        <f>IF(O5="","",VLOOKUP(O5,'Look Up'!$M$2:$O$20,3,TRUE))</f>
        <v>u3</v>
      </c>
      <c r="Q5" s="47">
        <v>45</v>
      </c>
      <c r="R5" s="46" t="str">
        <f>IF(Q5="","",VLOOKUP(Q5,'Look Up'!$M$2:$O$20,3,TRUE))</f>
        <v>e2</v>
      </c>
      <c r="S5" s="47"/>
      <c r="T5" s="46" t="str">
        <f>IF(S5="","",VLOOKUP(S5,'Look Up'!$M$2:$O$20,3,TRUE))</f>
        <v/>
      </c>
      <c r="U5" s="41">
        <v>67</v>
      </c>
      <c r="V5" s="46" t="str">
        <f>IF(U5="","",VLOOKUP(U5,'Look Up'!$M$2:$O$20,3,TRUE))</f>
        <v>c1</v>
      </c>
      <c r="W5" s="47">
        <v>13</v>
      </c>
      <c r="X5" s="46" t="str">
        <f>IF(W5="","",VLOOKUP(W5,'Look Up'!$M$2:$O$20,3,TRUE))</f>
        <v>u3</v>
      </c>
      <c r="Y5" s="47"/>
      <c r="Z5" s="46" t="str">
        <f>IF(Y5="","",VLOOKUP(Y5,'Look Up'!$M$2:$O$20,3,TRUE))</f>
        <v/>
      </c>
      <c r="AA5" s="47"/>
      <c r="AB5" s="46" t="str">
        <f>IF(AA5="","",VLOOKUP(AA5,'Look Up'!$M$2:$O$20,3,TRUE))</f>
        <v/>
      </c>
    </row>
    <row r="6" spans="1:28" x14ac:dyDescent="0.2">
      <c r="A6" s="14" t="s">
        <v>9</v>
      </c>
      <c r="B6" s="33" t="s">
        <v>8</v>
      </c>
      <c r="C6" s="48">
        <f>VLOOKUP(L6,'Look Up'!$N$2:$P$20,3,FALSE)</f>
        <v>74</v>
      </c>
      <c r="D6" s="54">
        <f t="shared" si="0"/>
        <v>10</v>
      </c>
      <c r="E6" s="49">
        <f t="shared" si="1"/>
        <v>84</v>
      </c>
      <c r="F6" s="70" t="str">
        <f>IF(E6="","",VLOOKUP(E6,'Look Up'!$M$2:$O$20,2,TRUE))</f>
        <v>A2</v>
      </c>
      <c r="G6" s="49">
        <f t="shared" si="2"/>
        <v>81.5</v>
      </c>
      <c r="H6" s="70" t="str">
        <f>IF(G6="","",VLOOKUP(G6,'Look Up'!$M$2:$O$20,2,TRUE))</f>
        <v>A3</v>
      </c>
      <c r="I6" s="83">
        <f t="shared" si="3"/>
        <v>83</v>
      </c>
      <c r="J6" s="80" t="str">
        <f>IF(I6="","",VLOOKUP(I6,'Look Up'!$M$2:$O$20,2,TRUE))</f>
        <v>A2</v>
      </c>
      <c r="K6" s="76" t="str">
        <f>Modules!AD3</f>
        <v>B3</v>
      </c>
      <c r="L6" s="74" t="str">
        <f>Modules!AA3</f>
        <v>B2</v>
      </c>
      <c r="M6" s="42">
        <v>87</v>
      </c>
      <c r="N6" s="4" t="str">
        <f>IF(M6="","",VLOOKUP(M6,'Look Up'!$M$2:$O$20,3,TRUE))</f>
        <v>a1</v>
      </c>
      <c r="O6" s="37">
        <v>74</v>
      </c>
      <c r="P6" s="4" t="str">
        <f>IF(O6="","",VLOOKUP(O6,'Look Up'!$M$2:$O$20,3,TRUE))</f>
        <v>b2</v>
      </c>
      <c r="Q6" s="37">
        <v>91</v>
      </c>
      <c r="R6" s="4" t="str">
        <f>IF(Q6="","",VLOOKUP(Q6,'Look Up'!$M$2:$O$20,3,TRUE))</f>
        <v>a1</v>
      </c>
      <c r="S6" s="37"/>
      <c r="T6" s="4" t="str">
        <f>IF(S6="","",VLOOKUP(S6,'Look Up'!$M$2:$O$20,3,TRUE))</f>
        <v/>
      </c>
      <c r="U6" s="42">
        <v>100</v>
      </c>
      <c r="V6" s="4" t="str">
        <f>IF(U6="","",VLOOKUP(U6,'Look Up'!$M$2:$O$20,3,TRUE))</f>
        <v>a1</v>
      </c>
      <c r="W6" s="37">
        <v>63</v>
      </c>
      <c r="X6" s="4" t="str">
        <f>IF(W6="","",VLOOKUP(W6,'Look Up'!$M$2:$O$20,3,TRUE))</f>
        <v>c3</v>
      </c>
      <c r="Y6" s="37"/>
      <c r="Z6" s="4" t="str">
        <f>IF(Y6="","",VLOOKUP(Y6,'Look Up'!$M$2:$O$20,3,TRUE))</f>
        <v/>
      </c>
      <c r="AA6" s="37"/>
      <c r="AB6" s="4" t="str">
        <f>IF(AA6="","",VLOOKUP(AA6,'Look Up'!$M$2:$O$20,3,TRUE))</f>
        <v/>
      </c>
    </row>
    <row r="7" spans="1:28" x14ac:dyDescent="0.2">
      <c r="A7" s="14" t="s">
        <v>11</v>
      </c>
      <c r="B7" s="33" t="s">
        <v>10</v>
      </c>
      <c r="C7" s="48">
        <f>VLOOKUP(L7,'Look Up'!$N$2:$P$20,3,FALSE)</f>
        <v>70</v>
      </c>
      <c r="D7" s="54">
        <f t="shared" si="0"/>
        <v>-18.333333333333336</v>
      </c>
      <c r="E7" s="49">
        <f t="shared" si="1"/>
        <v>51.666666666666664</v>
      </c>
      <c r="F7" s="71" t="str">
        <f>IF(E7="","",VLOOKUP(E7,'Look Up'!$M$2:$O$20,2,TRUE))</f>
        <v>D3</v>
      </c>
      <c r="G7" s="49">
        <f t="shared" si="2"/>
        <v>65</v>
      </c>
      <c r="H7" s="71" t="str">
        <f>IF(G7="","",VLOOKUP(G7,'Look Up'!$M$2:$O$20,2,TRUE))</f>
        <v>C2</v>
      </c>
      <c r="I7" s="83">
        <f t="shared" si="3"/>
        <v>57</v>
      </c>
      <c r="J7" s="80" t="str">
        <f>IF(I7="","",VLOOKUP(I7,'Look Up'!$M$2:$O$20,2,TRUE))</f>
        <v>D1</v>
      </c>
      <c r="K7" s="76" t="str">
        <f>Modules!AD4</f>
        <v>B3</v>
      </c>
      <c r="L7" s="74" t="str">
        <f>Modules!AA4</f>
        <v>B3</v>
      </c>
      <c r="M7" s="42">
        <v>91</v>
      </c>
      <c r="N7" s="4" t="str">
        <f>IF(M7="","",VLOOKUP(M7,'Look Up'!$M$2:$O$20,3,TRUE))</f>
        <v>a1</v>
      </c>
      <c r="O7" s="37">
        <v>64</v>
      </c>
      <c r="P7" s="4" t="str">
        <f>IF(O7="","",VLOOKUP(O7,'Look Up'!$M$2:$O$20,3,TRUE))</f>
        <v>c2</v>
      </c>
      <c r="Q7" s="37">
        <v>0</v>
      </c>
      <c r="R7" s="4" t="str">
        <f>IF(Q7="","",VLOOKUP(Q7,'Look Up'!$M$2:$O$20,3,TRUE))</f>
        <v>u3</v>
      </c>
      <c r="S7" s="37"/>
      <c r="T7" s="4" t="str">
        <f>IF(S7="","",VLOOKUP(S7,'Look Up'!$M$2:$O$20,3,TRUE))</f>
        <v/>
      </c>
      <c r="U7" s="42">
        <v>67</v>
      </c>
      <c r="V7" s="4" t="str">
        <f>IF(U7="","",VLOOKUP(U7,'Look Up'!$M$2:$O$20,3,TRUE))</f>
        <v>c1</v>
      </c>
      <c r="W7" s="37">
        <v>63</v>
      </c>
      <c r="X7" s="4" t="str">
        <f>IF(W7="","",VLOOKUP(W7,'Look Up'!$M$2:$O$20,3,TRUE))</f>
        <v>c3</v>
      </c>
      <c r="Y7" s="37"/>
      <c r="Z7" s="4" t="str">
        <f>IF(Y7="","",VLOOKUP(Y7,'Look Up'!$M$2:$O$20,3,TRUE))</f>
        <v/>
      </c>
      <c r="AA7" s="37"/>
      <c r="AB7" s="4" t="str">
        <f>IF(AA7="","",VLOOKUP(AA7,'Look Up'!$M$2:$O$20,3,TRUE))</f>
        <v/>
      </c>
    </row>
    <row r="8" spans="1:28" x14ac:dyDescent="0.2">
      <c r="A8" s="14" t="s">
        <v>5</v>
      </c>
      <c r="B8" s="33" t="s">
        <v>12</v>
      </c>
      <c r="C8" s="48">
        <f>VLOOKUP(L8,'Look Up'!$N$2:$P$20,3,FALSE)</f>
        <v>70</v>
      </c>
      <c r="D8" s="54">
        <f t="shared" si="0"/>
        <v>-8</v>
      </c>
      <c r="E8" s="49">
        <f t="shared" si="1"/>
        <v>62</v>
      </c>
      <c r="F8" s="71" t="str">
        <f>IF(E8="","",VLOOKUP(E8,'Look Up'!$M$2:$O$20,2,TRUE))</f>
        <v>C3</v>
      </c>
      <c r="G8" s="49">
        <f t="shared" si="2"/>
        <v>74</v>
      </c>
      <c r="H8" s="71" t="str">
        <f>IF(G8="","",VLOOKUP(G8,'Look Up'!$M$2:$O$20,2,TRUE))</f>
        <v>B2</v>
      </c>
      <c r="I8" s="83">
        <f t="shared" si="3"/>
        <v>66.8</v>
      </c>
      <c r="J8" s="80" t="str">
        <f>IF(I8="","",VLOOKUP(I8,'Look Up'!$M$2:$O$20,2,TRUE))</f>
        <v>C2</v>
      </c>
      <c r="K8" s="76" t="str">
        <f>Modules!AD5</f>
        <v>B3</v>
      </c>
      <c r="L8" s="74" t="str">
        <f>Modules!AA5</f>
        <v>B3</v>
      </c>
      <c r="M8" s="42">
        <v>91</v>
      </c>
      <c r="N8" s="4" t="str">
        <f>IF(M8="","",VLOOKUP(M8,'Look Up'!$M$2:$O$20,3,TRUE))</f>
        <v>a1</v>
      </c>
      <c r="O8" s="37">
        <v>0</v>
      </c>
      <c r="P8" s="4" t="str">
        <f>IF(O8="","",VLOOKUP(O8,'Look Up'!$M$2:$O$20,3,TRUE))</f>
        <v>u3</v>
      </c>
      <c r="Q8" s="37">
        <v>95</v>
      </c>
      <c r="R8" s="4" t="str">
        <f>IF(Q8="","",VLOOKUP(Q8,'Look Up'!$M$2:$O$20,3,TRUE))</f>
        <v>a1</v>
      </c>
      <c r="S8" s="37"/>
      <c r="T8" s="4" t="str">
        <f>IF(S8="","",VLOOKUP(S8,'Look Up'!$M$2:$O$20,3,TRUE))</f>
        <v/>
      </c>
      <c r="U8" s="42">
        <v>67</v>
      </c>
      <c r="V8" s="4" t="str">
        <f>IF(U8="","",VLOOKUP(U8,'Look Up'!$M$2:$O$20,3,TRUE))</f>
        <v>c1</v>
      </c>
      <c r="W8" s="37">
        <v>81</v>
      </c>
      <c r="X8" s="4" t="str">
        <f>IF(W8="","",VLOOKUP(W8,'Look Up'!$M$2:$O$20,3,TRUE))</f>
        <v>a3</v>
      </c>
      <c r="Y8" s="37"/>
      <c r="Z8" s="4" t="str">
        <f>IF(Y8="","",VLOOKUP(Y8,'Look Up'!$M$2:$O$20,3,TRUE))</f>
        <v/>
      </c>
      <c r="AA8" s="37"/>
      <c r="AB8" s="4" t="str">
        <f>IF(AA8="","",VLOOKUP(AA8,'Look Up'!$M$2:$O$20,3,TRUE))</f>
        <v/>
      </c>
    </row>
    <row r="9" spans="1:28" x14ac:dyDescent="0.2">
      <c r="A9" s="14" t="s">
        <v>14</v>
      </c>
      <c r="B9" s="33" t="s">
        <v>13</v>
      </c>
      <c r="C9" s="48">
        <f>VLOOKUP(L9,'Look Up'!$N$2:$P$20,3,FALSE)</f>
        <v>80</v>
      </c>
      <c r="D9" s="54">
        <f t="shared" si="0"/>
        <v>-49</v>
      </c>
      <c r="E9" s="49">
        <f t="shared" si="1"/>
        <v>31</v>
      </c>
      <c r="F9" s="71" t="str">
        <f>IF(E9="","",VLOOKUP(E9,'Look Up'!$M$2:$O$20,2,TRUE))</f>
        <v>U3</v>
      </c>
      <c r="G9" s="49">
        <f t="shared" si="2"/>
        <v>26.5</v>
      </c>
      <c r="H9" s="71" t="str">
        <f>IF(G9="","",VLOOKUP(G9,'Look Up'!$M$2:$O$20,2,TRUE))</f>
        <v>U3</v>
      </c>
      <c r="I9" s="83">
        <f t="shared" si="3"/>
        <v>29.2</v>
      </c>
      <c r="J9" s="80" t="str">
        <f>IF(I9="","",VLOOKUP(I9,'Look Up'!$M$2:$O$20,2,TRUE))</f>
        <v>U3</v>
      </c>
      <c r="K9" s="76" t="str">
        <f>Modules!AD6</f>
        <v>B3</v>
      </c>
      <c r="L9" s="74" t="str">
        <f>Modules!AA6</f>
        <v>A3</v>
      </c>
      <c r="M9" s="42">
        <v>70</v>
      </c>
      <c r="N9" s="4" t="str">
        <f>IF(M9="","",VLOOKUP(M9,'Look Up'!$M$2:$O$20,3,TRUE))</f>
        <v>b3</v>
      </c>
      <c r="O9" s="37">
        <v>0</v>
      </c>
      <c r="P9" s="4" t="str">
        <f>IF(O9="","",VLOOKUP(O9,'Look Up'!$M$2:$O$20,3,TRUE))</f>
        <v>u3</v>
      </c>
      <c r="Q9" s="37">
        <v>23</v>
      </c>
      <c r="R9" s="4" t="str">
        <f>IF(Q9="","",VLOOKUP(Q9,'Look Up'!$M$2:$O$20,3,TRUE))</f>
        <v>u3</v>
      </c>
      <c r="S9" s="37"/>
      <c r="T9" s="4" t="str">
        <f>IF(S9="","",VLOOKUP(S9,'Look Up'!$M$2:$O$20,3,TRUE))</f>
        <v/>
      </c>
      <c r="U9" s="42">
        <v>53</v>
      </c>
      <c r="V9" s="4" t="str">
        <f>IF(U9="","",VLOOKUP(U9,'Look Up'!$M$2:$O$20,3,TRUE))</f>
        <v>d3</v>
      </c>
      <c r="W9" s="37">
        <v>0</v>
      </c>
      <c r="X9" s="4" t="str">
        <f>IF(W9="","",VLOOKUP(W9,'Look Up'!$M$2:$O$20,3,TRUE))</f>
        <v>u3</v>
      </c>
      <c r="Y9" s="37"/>
      <c r="Z9" s="4" t="str">
        <f>IF(Y9="","",VLOOKUP(Y9,'Look Up'!$M$2:$O$20,3,TRUE))</f>
        <v/>
      </c>
      <c r="AA9" s="37"/>
      <c r="AB9" s="4" t="str">
        <f>IF(AA9="","",VLOOKUP(AA9,'Look Up'!$M$2:$O$20,3,TRUE))</f>
        <v/>
      </c>
    </row>
    <row r="10" spans="1:28" x14ac:dyDescent="0.2">
      <c r="A10" s="14" t="s">
        <v>16</v>
      </c>
      <c r="B10" s="33" t="s">
        <v>15</v>
      </c>
      <c r="C10" s="48">
        <f>VLOOKUP(L10,'Look Up'!$N$2:$P$20,3,FALSE)</f>
        <v>77</v>
      </c>
      <c r="D10" s="54">
        <f t="shared" si="0"/>
        <v>6.3333333333333286</v>
      </c>
      <c r="E10" s="49">
        <f t="shared" si="1"/>
        <v>83.333333333333329</v>
      </c>
      <c r="F10" s="71" t="str">
        <f>IF(E10="","",VLOOKUP(E10,'Look Up'!$M$2:$O$20,2,TRUE))</f>
        <v>A2</v>
      </c>
      <c r="G10" s="49">
        <f t="shared" si="2"/>
        <v>87.5</v>
      </c>
      <c r="H10" s="71" t="str">
        <f>IF(G10="","",VLOOKUP(G10,'Look Up'!$M$2:$O$20,2,TRUE))</f>
        <v>A1</v>
      </c>
      <c r="I10" s="83">
        <f t="shared" si="3"/>
        <v>85</v>
      </c>
      <c r="J10" s="80" t="str">
        <f>IF(I10="","",VLOOKUP(I10,'Look Up'!$M$2:$O$20,2,TRUE))</f>
        <v>A2</v>
      </c>
      <c r="K10" s="76" t="str">
        <f>Modules!AD7</f>
        <v>B3</v>
      </c>
      <c r="L10" s="74" t="str">
        <f>Modules!AA7</f>
        <v>B1</v>
      </c>
      <c r="M10" s="42">
        <v>87</v>
      </c>
      <c r="N10" s="4" t="str">
        <f>IF(M10="","",VLOOKUP(M10,'Look Up'!$M$2:$O$20,3,TRUE))</f>
        <v>a1</v>
      </c>
      <c r="O10" s="37">
        <v>63</v>
      </c>
      <c r="P10" s="4" t="str">
        <f>IF(O10="","",VLOOKUP(O10,'Look Up'!$M$2:$O$20,3,TRUE))</f>
        <v>c3</v>
      </c>
      <c r="Q10" s="37">
        <v>100</v>
      </c>
      <c r="R10" s="4" t="str">
        <f>IF(Q10="","",VLOOKUP(Q10,'Look Up'!$M$2:$O$20,3,TRUE))</f>
        <v>a1</v>
      </c>
      <c r="S10" s="37"/>
      <c r="T10" s="4" t="str">
        <f>IF(S10="","",VLOOKUP(S10,'Look Up'!$M$2:$O$20,3,TRUE))</f>
        <v/>
      </c>
      <c r="U10" s="42">
        <v>100</v>
      </c>
      <c r="V10" s="4" t="str">
        <f>IF(U10="","",VLOOKUP(U10,'Look Up'!$M$2:$O$20,3,TRUE))</f>
        <v>a1</v>
      </c>
      <c r="W10" s="37">
        <v>75</v>
      </c>
      <c r="X10" s="4" t="str">
        <f>IF(W10="","",VLOOKUP(W10,'Look Up'!$M$2:$O$20,3,TRUE))</f>
        <v>b2</v>
      </c>
      <c r="Y10" s="37"/>
      <c r="Z10" s="4" t="str">
        <f>IF(Y10="","",VLOOKUP(Y10,'Look Up'!$M$2:$O$20,3,TRUE))</f>
        <v/>
      </c>
      <c r="AA10" s="37"/>
      <c r="AB10" s="4" t="str">
        <f>IF(AA10="","",VLOOKUP(AA10,'Look Up'!$M$2:$O$20,3,TRUE))</f>
        <v/>
      </c>
    </row>
    <row r="11" spans="1:28" x14ac:dyDescent="0.2">
      <c r="A11" s="14" t="s">
        <v>18</v>
      </c>
      <c r="B11" s="33" t="s">
        <v>17</v>
      </c>
      <c r="C11" s="48">
        <f>VLOOKUP(L11,'Look Up'!$N$2:$P$20,3,FALSE)</f>
        <v>70</v>
      </c>
      <c r="D11" s="54">
        <f t="shared" si="0"/>
        <v>8</v>
      </c>
      <c r="E11" s="49">
        <f t="shared" si="1"/>
        <v>78</v>
      </c>
      <c r="F11" s="71" t="str">
        <f>IF(E11="","",VLOOKUP(E11,'Look Up'!$M$2:$O$20,2,TRUE))</f>
        <v>B1</v>
      </c>
      <c r="G11" s="49">
        <f t="shared" si="2"/>
        <v>58</v>
      </c>
      <c r="H11" s="71" t="str">
        <f>IF(G11="","",VLOOKUP(G11,'Look Up'!$M$2:$O$20,2,TRUE))</f>
        <v>D1</v>
      </c>
      <c r="I11" s="83">
        <f t="shared" si="3"/>
        <v>70</v>
      </c>
      <c r="J11" s="80" t="str">
        <f>IF(I11="","",VLOOKUP(I11,'Look Up'!$M$2:$O$20,2,TRUE))</f>
        <v>B3</v>
      </c>
      <c r="K11" s="76" t="str">
        <f>Modules!AD8</f>
        <v>C1</v>
      </c>
      <c r="L11" s="74" t="str">
        <f>Modules!AA8</f>
        <v>B3</v>
      </c>
      <c r="M11" s="42">
        <v>74</v>
      </c>
      <c r="N11" s="4" t="str">
        <f>IF(M11="","",VLOOKUP(M11,'Look Up'!$M$2:$O$20,3,TRUE))</f>
        <v>b2</v>
      </c>
      <c r="O11" s="37">
        <v>74</v>
      </c>
      <c r="P11" s="4" t="str">
        <f>IF(O11="","",VLOOKUP(O11,'Look Up'!$M$2:$O$20,3,TRUE))</f>
        <v>b2</v>
      </c>
      <c r="Q11" s="37">
        <v>86</v>
      </c>
      <c r="R11" s="4" t="str">
        <f>IF(Q11="","",VLOOKUP(Q11,'Look Up'!$M$2:$O$20,3,TRUE))</f>
        <v>a2</v>
      </c>
      <c r="S11" s="37"/>
      <c r="T11" s="4" t="str">
        <f>IF(S11="","",VLOOKUP(S11,'Look Up'!$M$2:$O$20,3,TRUE))</f>
        <v/>
      </c>
      <c r="U11" s="42">
        <v>60</v>
      </c>
      <c r="V11" s="4" t="str">
        <f>IF(U11="","",VLOOKUP(U11,'Look Up'!$M$2:$O$20,3,TRUE))</f>
        <v>c3</v>
      </c>
      <c r="W11" s="37">
        <v>56</v>
      </c>
      <c r="X11" s="4" t="str">
        <f>IF(W11="","",VLOOKUP(W11,'Look Up'!$M$2:$O$20,3,TRUE))</f>
        <v>d2</v>
      </c>
      <c r="Y11" s="37"/>
      <c r="Z11" s="4" t="str">
        <f>IF(Y11="","",VLOOKUP(Y11,'Look Up'!$M$2:$O$20,3,TRUE))</f>
        <v/>
      </c>
      <c r="AA11" s="37"/>
      <c r="AB11" s="4" t="str">
        <f>IF(AA11="","",VLOOKUP(AA11,'Look Up'!$M$2:$O$20,3,TRUE))</f>
        <v/>
      </c>
    </row>
    <row r="12" spans="1:28" ht="13.5" thickBot="1" x14ac:dyDescent="0.25">
      <c r="A12" s="15" t="s">
        <v>20</v>
      </c>
      <c r="B12" s="34" t="s">
        <v>19</v>
      </c>
      <c r="C12" s="48">
        <f>VLOOKUP(L12,'Look Up'!$N$2:$P$20,3,FALSE)</f>
        <v>70</v>
      </c>
      <c r="D12" s="54">
        <f t="shared" si="0"/>
        <v>18</v>
      </c>
      <c r="E12" s="50">
        <f t="shared" si="1"/>
        <v>88</v>
      </c>
      <c r="F12" s="72" t="str">
        <f>IF(E12="","",VLOOKUP(E12,'Look Up'!$M$2:$O$20,2,TRUE))</f>
        <v>A1</v>
      </c>
      <c r="G12" s="50">
        <f t="shared" si="2"/>
        <v>96.5</v>
      </c>
      <c r="H12" s="72" t="str">
        <f>IF(G12="","",VLOOKUP(G12,'Look Up'!$M$2:$O$20,2,TRUE))</f>
        <v>A1</v>
      </c>
      <c r="I12" s="85">
        <f t="shared" si="3"/>
        <v>91.4</v>
      </c>
      <c r="J12" s="81" t="str">
        <f>IF(I12="","",VLOOKUP(I12,'Look Up'!$M$2:$O$20,2,TRUE))</f>
        <v>A1</v>
      </c>
      <c r="K12" s="78" t="str">
        <f>Modules!AD9</f>
        <v>B3</v>
      </c>
      <c r="L12" s="75" t="str">
        <f>Modules!AA9</f>
        <v>B3</v>
      </c>
      <c r="M12" s="43">
        <v>87</v>
      </c>
      <c r="N12" s="31" t="str">
        <f>IF(M12="","",VLOOKUP(M12,'Look Up'!$M$2:$O$20,3,TRUE))</f>
        <v>a1</v>
      </c>
      <c r="O12" s="39">
        <v>77</v>
      </c>
      <c r="P12" s="31" t="str">
        <f>IF(O12="","",VLOOKUP(O12,'Look Up'!$M$2:$O$20,3,TRUE))</f>
        <v>b1</v>
      </c>
      <c r="Q12" s="39">
        <v>100</v>
      </c>
      <c r="R12" s="31" t="str">
        <f>IF(Q12="","",VLOOKUP(Q12,'Look Up'!$M$2:$O$20,3,TRUE))</f>
        <v>a1</v>
      </c>
      <c r="S12" s="39"/>
      <c r="T12" s="31" t="str">
        <f>IF(S12="","",VLOOKUP(S12,'Look Up'!$M$2:$O$20,3,TRUE))</f>
        <v/>
      </c>
      <c r="U12" s="43">
        <v>93</v>
      </c>
      <c r="V12" s="31" t="str">
        <f>IF(U12="","",VLOOKUP(U12,'Look Up'!$M$2:$O$20,3,TRUE))</f>
        <v>a1</v>
      </c>
      <c r="W12" s="39">
        <v>100</v>
      </c>
      <c r="X12" s="31" t="str">
        <f>IF(W12="","",VLOOKUP(W12,'Look Up'!$M$2:$O$20,3,TRUE))</f>
        <v>a1</v>
      </c>
      <c r="Y12" s="39"/>
      <c r="Z12" s="31" t="str">
        <f>IF(Y12="","",VLOOKUP(Y12,'Look Up'!$M$2:$O$20,3,TRUE))</f>
        <v/>
      </c>
      <c r="AA12" s="39"/>
      <c r="AB12" s="31" t="str">
        <f>IF(AA12="","",VLOOKUP(AA12,'Look Up'!$M$2:$O$20,3,TRUE))</f>
        <v/>
      </c>
    </row>
    <row r="13" spans="1:28" s="52" customFormat="1" x14ac:dyDescent="0.2">
      <c r="C13" s="9"/>
      <c r="D13" s="9"/>
      <c r="L13" s="9"/>
      <c r="M13" s="51">
        <f>AVERAGE(M5:M12)</f>
        <v>82.625</v>
      </c>
      <c r="N13" s="9" t="str">
        <f>IF(M13="","",VLOOKUP(M13,'Look Up'!$M$2:$O$20,3,TRUE))</f>
        <v>a3</v>
      </c>
      <c r="O13" s="51">
        <f>AVERAGE(O5:O12)</f>
        <v>46.875</v>
      </c>
      <c r="P13" s="9" t="str">
        <f>IF(O13="","",VLOOKUP(O13,'Look Up'!$M$2:$O$20,3,TRUE))</f>
        <v>e2</v>
      </c>
      <c r="Q13" s="51">
        <f>AVERAGE(Q5:Q12)</f>
        <v>67.5</v>
      </c>
      <c r="R13" s="9" t="str">
        <f>IF(Q13="","",VLOOKUP(Q13,'Look Up'!$M$2:$O$20,3,TRUE))</f>
        <v>c1</v>
      </c>
      <c r="T13" s="9" t="str">
        <f>IF(S13="","",VLOOKUP(S13,'Look Up'!$M$2:$O$20,3,TRUE))</f>
        <v/>
      </c>
      <c r="U13" s="51">
        <f>AVERAGE(U5:U12)</f>
        <v>75.875</v>
      </c>
      <c r="V13" s="9" t="str">
        <f>IF(U13="","",VLOOKUP(U13,'Look Up'!$M$2:$O$20,3,TRUE))</f>
        <v>b2</v>
      </c>
      <c r="W13" s="51">
        <f>AVERAGE(W5:W12)</f>
        <v>56.375</v>
      </c>
      <c r="X13" s="9" t="str">
        <f>IF(W13="","",VLOOKUP(W13,'Look Up'!$M$2:$O$20,3,TRUE))</f>
        <v>d2</v>
      </c>
      <c r="Y13" s="51"/>
      <c r="Z13" s="9"/>
      <c r="AB13" s="9" t="str">
        <f>IF(AA13="","",VLOOKUP(AA13,'Look Up'!$M$2:$O$20,3,TRUE))</f>
        <v/>
      </c>
    </row>
  </sheetData>
  <sheetProtection selectLockedCells="1" selectUnlockedCells="1"/>
  <autoFilter ref="A4:T12"/>
  <mergeCells count="13">
    <mergeCell ref="M2:T2"/>
    <mergeCell ref="U2:AB2"/>
    <mergeCell ref="I3:J3"/>
    <mergeCell ref="M3:N3"/>
    <mergeCell ref="O3:P3"/>
    <mergeCell ref="Q3:R3"/>
    <mergeCell ref="S3:T3"/>
    <mergeCell ref="AA3:AB3"/>
    <mergeCell ref="E3:F3"/>
    <mergeCell ref="G3:H3"/>
    <mergeCell ref="U3:V3"/>
    <mergeCell ref="W3:X3"/>
    <mergeCell ref="Y3:Z3"/>
  </mergeCells>
  <pageMargins left="0.78749999999999998" right="0.78749999999999998" top="1.0527777777777778" bottom="1.0527777777777778" header="0.78749999999999998" footer="0.78749999999999998"/>
  <pageSetup paperSize="9" orientation="portrait" horizontalDpi="300" verticalDpi="300" r:id="rId1"/>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2"/>
  <sheetViews>
    <sheetView zoomScaleNormal="100" workbookViewId="0">
      <selection activeCell="F13" sqref="F13"/>
    </sheetView>
  </sheetViews>
  <sheetFormatPr defaultColWidth="11.42578125" defaultRowHeight="12.75" x14ac:dyDescent="0.2"/>
  <cols>
    <col min="1" max="1" width="4" bestFit="1" customWidth="1"/>
    <col min="2" max="2" width="2.28515625" bestFit="1" customWidth="1"/>
    <col min="4" max="4" width="4" bestFit="1" customWidth="1"/>
    <col min="5" max="5" width="2.28515625" bestFit="1" customWidth="1"/>
    <col min="6" max="6" width="3" bestFit="1" customWidth="1"/>
    <col min="7" max="7" width="2" bestFit="1" customWidth="1"/>
    <col min="8" max="8" width="2" customWidth="1"/>
    <col min="9" max="9" width="4" bestFit="1" customWidth="1"/>
    <col min="10" max="11" width="2.28515625" bestFit="1" customWidth="1"/>
    <col min="13" max="13" width="4" bestFit="1" customWidth="1"/>
    <col min="14" max="14" width="3.28515625" bestFit="1" customWidth="1"/>
    <col min="15" max="15" width="3" bestFit="1" customWidth="1"/>
    <col min="16" max="16" width="4" bestFit="1" customWidth="1"/>
  </cols>
  <sheetData>
    <row r="1" spans="1:16" x14ac:dyDescent="0.2">
      <c r="B1" s="2"/>
      <c r="C1" s="2"/>
      <c r="D1" s="2"/>
      <c r="E1" s="2"/>
      <c r="F1" s="2"/>
      <c r="G1" s="1"/>
      <c r="H1" s="1"/>
      <c r="I1" s="3"/>
    </row>
    <row r="2" spans="1:16" x14ac:dyDescent="0.2">
      <c r="A2" s="10">
        <v>0</v>
      </c>
      <c r="B2" s="16" t="s">
        <v>36</v>
      </c>
      <c r="C2" s="2"/>
      <c r="D2">
        <v>0</v>
      </c>
      <c r="E2" t="s">
        <v>36</v>
      </c>
      <c r="F2">
        <v>0</v>
      </c>
      <c r="G2" s="16" t="s">
        <v>42</v>
      </c>
      <c r="H2" s="16"/>
      <c r="I2" s="10">
        <v>0</v>
      </c>
      <c r="J2" s="16" t="s">
        <v>36</v>
      </c>
      <c r="M2">
        <v>0</v>
      </c>
      <c r="N2" t="s">
        <v>55</v>
      </c>
      <c r="O2" t="s">
        <v>63</v>
      </c>
      <c r="P2">
        <v>0</v>
      </c>
    </row>
    <row r="3" spans="1:16" x14ac:dyDescent="0.2">
      <c r="A3" s="10">
        <v>1</v>
      </c>
      <c r="B3" s="16" t="s">
        <v>36</v>
      </c>
      <c r="C3" s="2"/>
      <c r="D3" s="10">
        <v>120</v>
      </c>
      <c r="E3" s="10" t="s">
        <v>32</v>
      </c>
      <c r="F3" s="10">
        <v>40</v>
      </c>
      <c r="G3" s="16" t="s">
        <v>40</v>
      </c>
      <c r="H3" s="16"/>
      <c r="I3" s="10">
        <v>1</v>
      </c>
      <c r="J3" s="16" t="s">
        <v>36</v>
      </c>
      <c r="M3">
        <v>34</v>
      </c>
      <c r="N3" t="s">
        <v>56</v>
      </c>
      <c r="O3" t="s">
        <v>64</v>
      </c>
      <c r="P3">
        <v>34</v>
      </c>
    </row>
    <row r="4" spans="1:16" x14ac:dyDescent="0.2">
      <c r="A4" s="10">
        <v>2</v>
      </c>
      <c r="B4" s="16" t="s">
        <v>36</v>
      </c>
      <c r="D4" s="10">
        <v>150</v>
      </c>
      <c r="E4" s="10" t="s">
        <v>31</v>
      </c>
      <c r="F4" s="10">
        <v>50</v>
      </c>
      <c r="G4" s="16" t="s">
        <v>41</v>
      </c>
      <c r="H4" s="16"/>
      <c r="I4" s="10">
        <v>2</v>
      </c>
      <c r="J4" s="16" t="s">
        <v>36</v>
      </c>
      <c r="M4">
        <v>37</v>
      </c>
      <c r="N4" t="s">
        <v>57</v>
      </c>
      <c r="O4" t="s">
        <v>65</v>
      </c>
      <c r="P4">
        <v>37</v>
      </c>
    </row>
    <row r="5" spans="1:16" x14ac:dyDescent="0.2">
      <c r="A5" s="10">
        <v>3</v>
      </c>
      <c r="B5" s="16" t="s">
        <v>36</v>
      </c>
      <c r="D5" s="10">
        <v>180</v>
      </c>
      <c r="E5" s="10" t="s">
        <v>30</v>
      </c>
      <c r="F5" s="10">
        <v>60</v>
      </c>
      <c r="G5" s="16" t="s">
        <v>37</v>
      </c>
      <c r="H5" s="16"/>
      <c r="I5" s="10">
        <v>3</v>
      </c>
      <c r="J5" s="16" t="s">
        <v>36</v>
      </c>
      <c r="M5">
        <v>40</v>
      </c>
      <c r="N5" t="s">
        <v>58</v>
      </c>
      <c r="O5" t="s">
        <v>66</v>
      </c>
      <c r="P5">
        <v>40</v>
      </c>
    </row>
    <row r="6" spans="1:16" x14ac:dyDescent="0.2">
      <c r="A6" s="10">
        <v>4</v>
      </c>
      <c r="B6" s="16" t="s">
        <v>36</v>
      </c>
      <c r="D6" s="10">
        <v>210</v>
      </c>
      <c r="E6" s="10" t="s">
        <v>29</v>
      </c>
      <c r="F6" s="10">
        <v>70</v>
      </c>
      <c r="G6" s="16" t="s">
        <v>38</v>
      </c>
      <c r="H6" s="16"/>
      <c r="I6" s="10">
        <v>4</v>
      </c>
      <c r="J6" s="16" t="s">
        <v>36</v>
      </c>
      <c r="M6">
        <v>44</v>
      </c>
      <c r="N6" t="s">
        <v>59</v>
      </c>
      <c r="O6" t="s">
        <v>67</v>
      </c>
      <c r="P6">
        <v>44</v>
      </c>
    </row>
    <row r="7" spans="1:16" x14ac:dyDescent="0.2">
      <c r="A7" s="10">
        <v>5</v>
      </c>
      <c r="B7" s="16" t="s">
        <v>36</v>
      </c>
      <c r="D7" s="10">
        <v>240</v>
      </c>
      <c r="E7" s="10" t="s">
        <v>28</v>
      </c>
      <c r="F7" s="10">
        <v>80</v>
      </c>
      <c r="G7" s="16" t="s">
        <v>39</v>
      </c>
      <c r="H7" s="16"/>
      <c r="I7" s="10">
        <v>5</v>
      </c>
      <c r="J7" s="16" t="s">
        <v>36</v>
      </c>
      <c r="M7">
        <v>47</v>
      </c>
      <c r="N7" t="s">
        <v>60</v>
      </c>
      <c r="O7" t="s">
        <v>68</v>
      </c>
      <c r="P7">
        <v>47</v>
      </c>
    </row>
    <row r="8" spans="1:16" x14ac:dyDescent="0.2">
      <c r="A8" s="10">
        <v>6</v>
      </c>
      <c r="B8" s="16" t="s">
        <v>36</v>
      </c>
      <c r="G8" s="1"/>
      <c r="H8" s="1"/>
      <c r="I8" s="10">
        <v>6</v>
      </c>
      <c r="J8" s="16" t="s">
        <v>36</v>
      </c>
      <c r="M8">
        <v>50</v>
      </c>
      <c r="N8" t="s">
        <v>44</v>
      </c>
      <c r="O8" t="s">
        <v>69</v>
      </c>
      <c r="P8">
        <v>50</v>
      </c>
    </row>
    <row r="9" spans="1:16" x14ac:dyDescent="0.2">
      <c r="A9" s="10">
        <v>7</v>
      </c>
      <c r="B9" s="16" t="s">
        <v>36</v>
      </c>
      <c r="G9" s="1"/>
      <c r="H9" s="1"/>
      <c r="I9" s="10">
        <v>7</v>
      </c>
      <c r="J9" s="16" t="s">
        <v>36</v>
      </c>
      <c r="M9">
        <v>54</v>
      </c>
      <c r="N9" t="s">
        <v>61</v>
      </c>
      <c r="O9" t="s">
        <v>70</v>
      </c>
      <c r="P9">
        <v>54</v>
      </c>
    </row>
    <row r="10" spans="1:16" x14ac:dyDescent="0.2">
      <c r="A10" s="10">
        <v>8</v>
      </c>
      <c r="B10" s="16" t="s">
        <v>36</v>
      </c>
      <c r="G10" s="1"/>
      <c r="H10" s="1"/>
      <c r="I10" s="10">
        <v>8</v>
      </c>
      <c r="J10" s="16" t="s">
        <v>36</v>
      </c>
      <c r="M10">
        <v>57</v>
      </c>
      <c r="N10" t="s">
        <v>2</v>
      </c>
      <c r="O10" t="s">
        <v>71</v>
      </c>
      <c r="P10">
        <v>57</v>
      </c>
    </row>
    <row r="11" spans="1:16" x14ac:dyDescent="0.2">
      <c r="A11" s="10">
        <v>9</v>
      </c>
      <c r="B11" s="16" t="s">
        <v>36</v>
      </c>
      <c r="G11" s="1"/>
      <c r="H11" s="1"/>
      <c r="I11" s="10">
        <v>9</v>
      </c>
      <c r="J11" s="16" t="s">
        <v>36</v>
      </c>
      <c r="M11">
        <v>60</v>
      </c>
      <c r="N11" t="s">
        <v>21</v>
      </c>
      <c r="O11" t="s">
        <v>72</v>
      </c>
      <c r="P11">
        <v>60</v>
      </c>
    </row>
    <row r="12" spans="1:16" x14ac:dyDescent="0.2">
      <c r="A12" s="10">
        <v>10</v>
      </c>
      <c r="B12" s="16" t="s">
        <v>36</v>
      </c>
      <c r="G12" s="1"/>
      <c r="H12" s="1"/>
      <c r="I12" s="10">
        <v>10</v>
      </c>
      <c r="J12" s="16" t="s">
        <v>36</v>
      </c>
      <c r="M12">
        <v>64</v>
      </c>
      <c r="N12" t="s">
        <v>1</v>
      </c>
      <c r="O12" t="s">
        <v>73</v>
      </c>
      <c r="P12">
        <v>64</v>
      </c>
    </row>
    <row r="13" spans="1:16" x14ac:dyDescent="0.2">
      <c r="A13" s="10">
        <v>11</v>
      </c>
      <c r="B13" s="16" t="s">
        <v>36</v>
      </c>
      <c r="G13" s="1"/>
      <c r="H13" s="1"/>
      <c r="I13" s="10">
        <v>11</v>
      </c>
      <c r="J13" s="16" t="s">
        <v>36</v>
      </c>
      <c r="M13">
        <v>67</v>
      </c>
      <c r="N13" t="s">
        <v>0</v>
      </c>
      <c r="O13" t="s">
        <v>74</v>
      </c>
      <c r="P13">
        <v>67</v>
      </c>
    </row>
    <row r="14" spans="1:16" x14ac:dyDescent="0.2">
      <c r="A14" s="10">
        <v>12</v>
      </c>
      <c r="B14" s="16" t="s">
        <v>36</v>
      </c>
      <c r="G14" s="1"/>
      <c r="H14" s="1"/>
      <c r="I14" s="10">
        <v>12</v>
      </c>
      <c r="J14" s="16" t="s">
        <v>36</v>
      </c>
      <c r="M14">
        <v>70</v>
      </c>
      <c r="N14" t="s">
        <v>46</v>
      </c>
      <c r="O14" t="s">
        <v>75</v>
      </c>
      <c r="P14">
        <v>70</v>
      </c>
    </row>
    <row r="15" spans="1:16" x14ac:dyDescent="0.2">
      <c r="A15" s="10">
        <v>13</v>
      </c>
      <c r="B15" s="16" t="s">
        <v>36</v>
      </c>
      <c r="G15" s="1"/>
      <c r="H15" s="1"/>
      <c r="I15" s="10">
        <v>13</v>
      </c>
      <c r="J15" s="16" t="s">
        <v>36</v>
      </c>
      <c r="M15">
        <v>74</v>
      </c>
      <c r="N15" t="s">
        <v>45</v>
      </c>
      <c r="O15" t="s">
        <v>76</v>
      </c>
      <c r="P15">
        <v>74</v>
      </c>
    </row>
    <row r="16" spans="1:16" x14ac:dyDescent="0.2">
      <c r="A16" s="10">
        <v>14</v>
      </c>
      <c r="B16" s="16" t="s">
        <v>36</v>
      </c>
      <c r="C16" s="2"/>
      <c r="D16" s="2"/>
      <c r="E16" s="2"/>
      <c r="F16" s="2"/>
      <c r="I16" s="10">
        <v>14</v>
      </c>
      <c r="J16" s="16" t="s">
        <v>36</v>
      </c>
      <c r="M16">
        <v>77</v>
      </c>
      <c r="N16" t="s">
        <v>48</v>
      </c>
      <c r="O16" t="s">
        <v>77</v>
      </c>
      <c r="P16">
        <v>77</v>
      </c>
    </row>
    <row r="17" spans="1:16" x14ac:dyDescent="0.2">
      <c r="A17" s="10">
        <v>15</v>
      </c>
      <c r="B17" s="16" t="s">
        <v>36</v>
      </c>
      <c r="I17" s="10">
        <v>15</v>
      </c>
      <c r="J17" s="16" t="s">
        <v>36</v>
      </c>
      <c r="M17">
        <v>80</v>
      </c>
      <c r="N17" t="s">
        <v>47</v>
      </c>
      <c r="O17" t="s">
        <v>78</v>
      </c>
      <c r="P17">
        <v>80</v>
      </c>
    </row>
    <row r="18" spans="1:16" x14ac:dyDescent="0.2">
      <c r="A18" s="10">
        <v>16</v>
      </c>
      <c r="B18" s="16" t="s">
        <v>36</v>
      </c>
      <c r="I18" s="10">
        <v>16</v>
      </c>
      <c r="J18" s="16" t="s">
        <v>36</v>
      </c>
      <c r="M18">
        <v>83</v>
      </c>
      <c r="N18" t="s">
        <v>24</v>
      </c>
      <c r="O18" t="s">
        <v>79</v>
      </c>
      <c r="P18">
        <v>83</v>
      </c>
    </row>
    <row r="19" spans="1:16" x14ac:dyDescent="0.2">
      <c r="A19" s="10">
        <v>17</v>
      </c>
      <c r="B19" s="16" t="s">
        <v>36</v>
      </c>
      <c r="I19" s="10">
        <v>17</v>
      </c>
      <c r="J19" s="16" t="s">
        <v>36</v>
      </c>
      <c r="M19">
        <v>87</v>
      </c>
      <c r="N19" t="s">
        <v>62</v>
      </c>
      <c r="O19" t="s">
        <v>80</v>
      </c>
      <c r="P19">
        <v>87</v>
      </c>
    </row>
    <row r="20" spans="1:16" x14ac:dyDescent="0.2">
      <c r="A20" s="10">
        <v>18</v>
      </c>
      <c r="B20" s="16" t="s">
        <v>36</v>
      </c>
      <c r="I20" s="10">
        <v>18</v>
      </c>
      <c r="J20" s="16" t="s">
        <v>36</v>
      </c>
      <c r="M20">
        <v>100</v>
      </c>
      <c r="N20" t="s">
        <v>62</v>
      </c>
      <c r="O20" t="s">
        <v>80</v>
      </c>
      <c r="P20">
        <v>100</v>
      </c>
    </row>
    <row r="21" spans="1:16" x14ac:dyDescent="0.2">
      <c r="A21" s="10">
        <v>19</v>
      </c>
      <c r="B21" s="16" t="s">
        <v>36</v>
      </c>
      <c r="I21" s="10">
        <v>19</v>
      </c>
      <c r="J21" s="16" t="s">
        <v>36</v>
      </c>
    </row>
    <row r="22" spans="1:16" x14ac:dyDescent="0.2">
      <c r="A22" s="10">
        <v>20</v>
      </c>
      <c r="B22" s="16" t="s">
        <v>36</v>
      </c>
      <c r="I22" s="10">
        <v>20</v>
      </c>
      <c r="J22" s="16" t="s">
        <v>36</v>
      </c>
    </row>
    <row r="23" spans="1:16" x14ac:dyDescent="0.2">
      <c r="A23" s="10">
        <v>21</v>
      </c>
      <c r="B23" s="16" t="s">
        <v>36</v>
      </c>
      <c r="I23" s="10">
        <v>21</v>
      </c>
      <c r="J23" s="16" t="s">
        <v>36</v>
      </c>
    </row>
    <row r="24" spans="1:16" x14ac:dyDescent="0.2">
      <c r="A24" s="10">
        <v>22</v>
      </c>
      <c r="B24" s="16" t="s">
        <v>36</v>
      </c>
      <c r="I24" s="10">
        <v>22</v>
      </c>
      <c r="J24" s="16" t="s">
        <v>36</v>
      </c>
    </row>
    <row r="25" spans="1:16" x14ac:dyDescent="0.2">
      <c r="A25" s="10">
        <v>23</v>
      </c>
      <c r="B25" s="16" t="s">
        <v>36</v>
      </c>
      <c r="I25" s="10">
        <v>23</v>
      </c>
      <c r="J25" s="16" t="s">
        <v>36</v>
      </c>
    </row>
    <row r="26" spans="1:16" x14ac:dyDescent="0.2">
      <c r="A26" s="10">
        <v>24</v>
      </c>
      <c r="B26" s="16" t="s">
        <v>36</v>
      </c>
      <c r="I26" s="10">
        <v>24</v>
      </c>
      <c r="J26" s="16" t="s">
        <v>36</v>
      </c>
    </row>
    <row r="27" spans="1:16" x14ac:dyDescent="0.2">
      <c r="A27" s="10">
        <v>25</v>
      </c>
      <c r="B27" s="16" t="s">
        <v>36</v>
      </c>
      <c r="I27" s="10">
        <v>25</v>
      </c>
      <c r="J27" s="16" t="s">
        <v>36</v>
      </c>
    </row>
    <row r="28" spans="1:16" x14ac:dyDescent="0.2">
      <c r="A28" s="10">
        <v>26</v>
      </c>
      <c r="B28" s="16" t="s">
        <v>36</v>
      </c>
      <c r="I28" s="10">
        <v>26</v>
      </c>
      <c r="J28" s="16" t="s">
        <v>36</v>
      </c>
    </row>
    <row r="29" spans="1:16" x14ac:dyDescent="0.2">
      <c r="A29" s="10">
        <v>27</v>
      </c>
      <c r="B29" s="16" t="s">
        <v>36</v>
      </c>
      <c r="I29" s="10">
        <v>27</v>
      </c>
      <c r="J29" s="16" t="s">
        <v>36</v>
      </c>
    </row>
    <row r="30" spans="1:16" x14ac:dyDescent="0.2">
      <c r="A30" s="10">
        <v>28</v>
      </c>
      <c r="B30" s="16" t="s">
        <v>36</v>
      </c>
      <c r="I30" s="10">
        <v>28</v>
      </c>
      <c r="J30" s="16" t="s">
        <v>36</v>
      </c>
    </row>
    <row r="31" spans="1:16" x14ac:dyDescent="0.2">
      <c r="A31" s="10">
        <v>29</v>
      </c>
      <c r="B31" s="16" t="s">
        <v>36</v>
      </c>
      <c r="I31" s="10">
        <v>29</v>
      </c>
      <c r="J31" s="16" t="s">
        <v>36</v>
      </c>
    </row>
    <row r="32" spans="1:16" x14ac:dyDescent="0.2">
      <c r="A32" s="10">
        <v>30</v>
      </c>
      <c r="B32" s="16" t="s">
        <v>36</v>
      </c>
      <c r="I32" s="10">
        <v>30</v>
      </c>
      <c r="J32" s="16" t="s">
        <v>36</v>
      </c>
    </row>
    <row r="33" spans="1:10" x14ac:dyDescent="0.2">
      <c r="A33" s="10">
        <v>31</v>
      </c>
      <c r="B33" s="16" t="s">
        <v>36</v>
      </c>
      <c r="I33" s="10">
        <v>31</v>
      </c>
      <c r="J33" s="16" t="s">
        <v>36</v>
      </c>
    </row>
    <row r="34" spans="1:10" x14ac:dyDescent="0.2">
      <c r="A34" s="10">
        <v>32</v>
      </c>
      <c r="B34" s="16" t="s">
        <v>36</v>
      </c>
      <c r="I34" s="10">
        <v>32</v>
      </c>
      <c r="J34" s="16" t="s">
        <v>36</v>
      </c>
    </row>
    <row r="35" spans="1:10" x14ac:dyDescent="0.2">
      <c r="A35" s="10">
        <v>33</v>
      </c>
      <c r="B35" s="16" t="s">
        <v>36</v>
      </c>
      <c r="I35" s="10">
        <v>33</v>
      </c>
      <c r="J35" s="16" t="s">
        <v>36</v>
      </c>
    </row>
    <row r="36" spans="1:10" x14ac:dyDescent="0.2">
      <c r="A36" s="10">
        <v>34</v>
      </c>
      <c r="B36" s="16" t="s">
        <v>36</v>
      </c>
      <c r="I36" s="10">
        <v>34</v>
      </c>
      <c r="J36" s="16" t="s">
        <v>36</v>
      </c>
    </row>
    <row r="37" spans="1:10" x14ac:dyDescent="0.2">
      <c r="A37" s="10">
        <v>35</v>
      </c>
      <c r="B37" s="16" t="s">
        <v>36</v>
      </c>
      <c r="I37" s="10">
        <v>35</v>
      </c>
      <c r="J37" s="16" t="s">
        <v>36</v>
      </c>
    </row>
    <row r="38" spans="1:10" x14ac:dyDescent="0.2">
      <c r="A38" s="10">
        <v>36</v>
      </c>
      <c r="B38" s="16" t="s">
        <v>36</v>
      </c>
      <c r="I38" s="10">
        <v>36</v>
      </c>
      <c r="J38" s="16" t="s">
        <v>36</v>
      </c>
    </row>
    <row r="39" spans="1:10" x14ac:dyDescent="0.2">
      <c r="A39" s="10">
        <v>37</v>
      </c>
      <c r="B39" s="16" t="s">
        <v>36</v>
      </c>
      <c r="I39" s="10">
        <v>37</v>
      </c>
      <c r="J39" s="16" t="s">
        <v>36</v>
      </c>
    </row>
    <row r="40" spans="1:10" x14ac:dyDescent="0.2">
      <c r="A40" s="10">
        <v>38</v>
      </c>
      <c r="B40" s="16" t="s">
        <v>36</v>
      </c>
      <c r="I40" s="10">
        <v>38</v>
      </c>
      <c r="J40" s="16" t="s">
        <v>36</v>
      </c>
    </row>
    <row r="41" spans="1:10" x14ac:dyDescent="0.2">
      <c r="A41" s="10">
        <v>39</v>
      </c>
      <c r="B41" s="16" t="s">
        <v>36</v>
      </c>
      <c r="I41" s="10">
        <v>39</v>
      </c>
      <c r="J41" s="16" t="s">
        <v>36</v>
      </c>
    </row>
    <row r="42" spans="1:10" x14ac:dyDescent="0.2">
      <c r="A42" s="10">
        <v>40</v>
      </c>
      <c r="B42" s="16" t="s">
        <v>36</v>
      </c>
      <c r="I42" s="10">
        <v>40</v>
      </c>
      <c r="J42" s="16" t="s">
        <v>36</v>
      </c>
    </row>
    <row r="43" spans="1:10" x14ac:dyDescent="0.2">
      <c r="A43" s="10">
        <v>41</v>
      </c>
      <c r="B43" s="16" t="s">
        <v>36</v>
      </c>
      <c r="I43" s="10">
        <v>41</v>
      </c>
      <c r="J43" s="16" t="s">
        <v>36</v>
      </c>
    </row>
    <row r="44" spans="1:10" x14ac:dyDescent="0.2">
      <c r="A44" s="10">
        <v>42</v>
      </c>
      <c r="B44" s="16" t="s">
        <v>36</v>
      </c>
      <c r="I44" s="10">
        <v>42</v>
      </c>
      <c r="J44" s="16" t="s">
        <v>36</v>
      </c>
    </row>
    <row r="45" spans="1:10" x14ac:dyDescent="0.2">
      <c r="A45" s="10">
        <v>43</v>
      </c>
      <c r="B45" s="16" t="s">
        <v>36</v>
      </c>
      <c r="I45" s="10">
        <v>43</v>
      </c>
      <c r="J45" s="16" t="s">
        <v>36</v>
      </c>
    </row>
    <row r="46" spans="1:10" x14ac:dyDescent="0.2">
      <c r="A46" s="10">
        <v>44</v>
      </c>
      <c r="B46" s="16" t="s">
        <v>36</v>
      </c>
      <c r="I46" s="10">
        <v>44</v>
      </c>
      <c r="J46" s="16" t="s">
        <v>36</v>
      </c>
    </row>
    <row r="47" spans="1:10" x14ac:dyDescent="0.2">
      <c r="A47" s="10">
        <v>45</v>
      </c>
      <c r="B47" s="16" t="s">
        <v>36</v>
      </c>
      <c r="I47" s="10">
        <v>45</v>
      </c>
      <c r="J47" s="16" t="s">
        <v>36</v>
      </c>
    </row>
    <row r="48" spans="1:10" x14ac:dyDescent="0.2">
      <c r="A48" s="10">
        <v>46</v>
      </c>
      <c r="B48" s="16" t="s">
        <v>36</v>
      </c>
      <c r="I48" s="10">
        <v>46</v>
      </c>
      <c r="J48" s="16" t="s">
        <v>36</v>
      </c>
    </row>
    <row r="49" spans="1:10" x14ac:dyDescent="0.2">
      <c r="A49" s="10">
        <v>47</v>
      </c>
      <c r="B49" s="16" t="s">
        <v>36</v>
      </c>
      <c r="I49" s="10">
        <v>47</v>
      </c>
      <c r="J49" s="16" t="s">
        <v>36</v>
      </c>
    </row>
    <row r="50" spans="1:10" x14ac:dyDescent="0.2">
      <c r="A50" s="10">
        <v>48</v>
      </c>
      <c r="B50" s="16" t="s">
        <v>36</v>
      </c>
      <c r="I50" s="10">
        <v>48</v>
      </c>
      <c r="J50" s="16" t="s">
        <v>36</v>
      </c>
    </row>
    <row r="51" spans="1:10" x14ac:dyDescent="0.2">
      <c r="A51" s="10">
        <v>49</v>
      </c>
      <c r="B51" s="16" t="s">
        <v>36</v>
      </c>
      <c r="I51" s="10">
        <v>49</v>
      </c>
      <c r="J51" s="16" t="s">
        <v>36</v>
      </c>
    </row>
    <row r="52" spans="1:10" x14ac:dyDescent="0.2">
      <c r="A52" s="10">
        <v>50</v>
      </c>
      <c r="B52" s="16" t="s">
        <v>36</v>
      </c>
      <c r="I52" s="10">
        <v>50</v>
      </c>
      <c r="J52" s="16" t="s">
        <v>36</v>
      </c>
    </row>
    <row r="53" spans="1:10" x14ac:dyDescent="0.2">
      <c r="A53" s="10">
        <v>51</v>
      </c>
      <c r="B53" s="16" t="s">
        <v>36</v>
      </c>
      <c r="I53" s="10">
        <v>51</v>
      </c>
      <c r="J53" s="16" t="s">
        <v>36</v>
      </c>
    </row>
    <row r="54" spans="1:10" x14ac:dyDescent="0.2">
      <c r="A54" s="10">
        <v>52</v>
      </c>
      <c r="B54" s="16" t="s">
        <v>36</v>
      </c>
      <c r="I54" s="10">
        <v>52</v>
      </c>
      <c r="J54" s="16" t="s">
        <v>36</v>
      </c>
    </row>
    <row r="55" spans="1:10" x14ac:dyDescent="0.2">
      <c r="A55" s="10">
        <v>53</v>
      </c>
      <c r="B55" s="16" t="s">
        <v>36</v>
      </c>
      <c r="I55" s="10">
        <v>53</v>
      </c>
      <c r="J55" s="16" t="s">
        <v>36</v>
      </c>
    </row>
    <row r="56" spans="1:10" x14ac:dyDescent="0.2">
      <c r="A56" s="10">
        <v>54</v>
      </c>
      <c r="B56" s="16" t="s">
        <v>36</v>
      </c>
      <c r="I56" s="10">
        <v>54</v>
      </c>
      <c r="J56" s="16" t="s">
        <v>36</v>
      </c>
    </row>
    <row r="57" spans="1:10" x14ac:dyDescent="0.2">
      <c r="A57" s="10">
        <v>55</v>
      </c>
      <c r="B57" s="16" t="s">
        <v>36</v>
      </c>
      <c r="I57" s="10">
        <v>55</v>
      </c>
      <c r="J57" s="16" t="s">
        <v>36</v>
      </c>
    </row>
    <row r="58" spans="1:10" x14ac:dyDescent="0.2">
      <c r="A58" s="10">
        <v>56</v>
      </c>
      <c r="B58" s="16" t="s">
        <v>36</v>
      </c>
      <c r="I58" s="10">
        <v>56</v>
      </c>
      <c r="J58" s="16" t="s">
        <v>36</v>
      </c>
    </row>
    <row r="59" spans="1:10" x14ac:dyDescent="0.2">
      <c r="A59" s="10">
        <v>57</v>
      </c>
      <c r="B59" s="16" t="s">
        <v>36</v>
      </c>
      <c r="I59" s="10">
        <v>57</v>
      </c>
      <c r="J59" s="16" t="s">
        <v>36</v>
      </c>
    </row>
    <row r="60" spans="1:10" x14ac:dyDescent="0.2">
      <c r="A60" s="10">
        <v>58</v>
      </c>
      <c r="B60" s="16" t="s">
        <v>36</v>
      </c>
      <c r="I60" s="10">
        <v>58</v>
      </c>
      <c r="J60" s="16" t="s">
        <v>36</v>
      </c>
    </row>
    <row r="61" spans="1:10" x14ac:dyDescent="0.2">
      <c r="A61" s="10">
        <v>59</v>
      </c>
      <c r="B61" s="16" t="s">
        <v>36</v>
      </c>
      <c r="I61" s="10">
        <v>59</v>
      </c>
      <c r="J61" s="16" t="s">
        <v>36</v>
      </c>
    </row>
    <row r="62" spans="1:10" x14ac:dyDescent="0.2">
      <c r="A62" s="10">
        <v>60</v>
      </c>
      <c r="B62" s="16" t="s">
        <v>36</v>
      </c>
      <c r="I62" s="10">
        <v>60</v>
      </c>
      <c r="J62" s="16" t="s">
        <v>36</v>
      </c>
    </row>
    <row r="63" spans="1:10" x14ac:dyDescent="0.2">
      <c r="A63" s="10">
        <v>61</v>
      </c>
      <c r="B63" s="16" t="s">
        <v>36</v>
      </c>
      <c r="I63" s="10">
        <v>61</v>
      </c>
      <c r="J63" s="16" t="s">
        <v>36</v>
      </c>
    </row>
    <row r="64" spans="1:10" x14ac:dyDescent="0.2">
      <c r="A64" s="10">
        <v>62</v>
      </c>
      <c r="B64" s="16" t="s">
        <v>36</v>
      </c>
      <c r="I64" s="10">
        <v>62</v>
      </c>
      <c r="J64" s="16" t="s">
        <v>36</v>
      </c>
    </row>
    <row r="65" spans="1:10" x14ac:dyDescent="0.2">
      <c r="A65" s="10">
        <v>63</v>
      </c>
      <c r="B65" s="16" t="s">
        <v>36</v>
      </c>
      <c r="I65" s="10">
        <v>63</v>
      </c>
      <c r="J65" s="16" t="s">
        <v>36</v>
      </c>
    </row>
    <row r="66" spans="1:10" x14ac:dyDescent="0.2">
      <c r="A66" s="10">
        <v>64</v>
      </c>
      <c r="B66" s="16" t="s">
        <v>36</v>
      </c>
      <c r="I66" s="10">
        <v>64</v>
      </c>
      <c r="J66" s="16" t="s">
        <v>36</v>
      </c>
    </row>
    <row r="67" spans="1:10" x14ac:dyDescent="0.2">
      <c r="A67" s="10">
        <v>65</v>
      </c>
      <c r="B67" s="16" t="s">
        <v>36</v>
      </c>
      <c r="I67" s="10">
        <v>65</v>
      </c>
      <c r="J67" s="16" t="s">
        <v>36</v>
      </c>
    </row>
    <row r="68" spans="1:10" x14ac:dyDescent="0.2">
      <c r="A68" s="10">
        <v>66</v>
      </c>
      <c r="B68" s="16" t="s">
        <v>36</v>
      </c>
      <c r="I68" s="10">
        <v>66</v>
      </c>
      <c r="J68" s="16" t="s">
        <v>36</v>
      </c>
    </row>
    <row r="69" spans="1:10" x14ac:dyDescent="0.2">
      <c r="A69" s="10">
        <v>67</v>
      </c>
      <c r="B69" s="16" t="s">
        <v>36</v>
      </c>
      <c r="I69" s="10">
        <v>67</v>
      </c>
      <c r="J69" s="16" t="s">
        <v>36</v>
      </c>
    </row>
    <row r="70" spans="1:10" x14ac:dyDescent="0.2">
      <c r="A70" s="10">
        <v>68</v>
      </c>
      <c r="B70" s="16" t="s">
        <v>36</v>
      </c>
      <c r="I70" s="10">
        <v>68</v>
      </c>
      <c r="J70" s="16" t="s">
        <v>36</v>
      </c>
    </row>
    <row r="71" spans="1:10" x14ac:dyDescent="0.2">
      <c r="A71" s="10">
        <v>69</v>
      </c>
      <c r="B71" s="16" t="s">
        <v>36</v>
      </c>
      <c r="I71" s="10">
        <v>69</v>
      </c>
      <c r="J71" s="16" t="s">
        <v>36</v>
      </c>
    </row>
    <row r="72" spans="1:10" x14ac:dyDescent="0.2">
      <c r="A72" s="10">
        <v>70</v>
      </c>
      <c r="B72" s="16" t="s">
        <v>36</v>
      </c>
      <c r="I72" s="10">
        <v>70</v>
      </c>
      <c r="J72" s="16" t="s">
        <v>36</v>
      </c>
    </row>
    <row r="73" spans="1:10" x14ac:dyDescent="0.2">
      <c r="A73" s="10">
        <v>71</v>
      </c>
      <c r="B73" s="16" t="s">
        <v>36</v>
      </c>
      <c r="I73" s="10">
        <v>71</v>
      </c>
      <c r="J73" s="16" t="s">
        <v>36</v>
      </c>
    </row>
    <row r="74" spans="1:10" x14ac:dyDescent="0.2">
      <c r="A74" s="10">
        <v>72</v>
      </c>
      <c r="B74" s="16" t="s">
        <v>36</v>
      </c>
      <c r="I74" s="10">
        <v>72</v>
      </c>
      <c r="J74" s="16" t="s">
        <v>36</v>
      </c>
    </row>
    <row r="75" spans="1:10" x14ac:dyDescent="0.2">
      <c r="A75" s="10">
        <v>73</v>
      </c>
      <c r="B75" s="16" t="s">
        <v>36</v>
      </c>
      <c r="I75" s="10">
        <v>73</v>
      </c>
      <c r="J75" s="16" t="s">
        <v>36</v>
      </c>
    </row>
    <row r="76" spans="1:10" x14ac:dyDescent="0.2">
      <c r="A76" s="10">
        <v>74</v>
      </c>
      <c r="B76" s="16" t="s">
        <v>36</v>
      </c>
      <c r="I76" s="10">
        <v>74</v>
      </c>
      <c r="J76" s="16" t="s">
        <v>36</v>
      </c>
    </row>
    <row r="77" spans="1:10" x14ac:dyDescent="0.2">
      <c r="A77" s="10">
        <v>75</v>
      </c>
      <c r="B77" s="16" t="s">
        <v>36</v>
      </c>
      <c r="I77" s="10">
        <v>75</v>
      </c>
      <c r="J77" s="16" t="s">
        <v>36</v>
      </c>
    </row>
    <row r="78" spans="1:10" x14ac:dyDescent="0.2">
      <c r="A78" s="10">
        <v>76</v>
      </c>
      <c r="B78" s="16" t="s">
        <v>36</v>
      </c>
      <c r="I78" s="10">
        <v>76</v>
      </c>
      <c r="J78" s="16" t="s">
        <v>36</v>
      </c>
    </row>
    <row r="79" spans="1:10" x14ac:dyDescent="0.2">
      <c r="A79" s="10">
        <v>77</v>
      </c>
      <c r="B79" s="16" t="s">
        <v>36</v>
      </c>
      <c r="I79" s="10">
        <v>77</v>
      </c>
      <c r="J79" s="16" t="s">
        <v>36</v>
      </c>
    </row>
    <row r="80" spans="1:10" x14ac:dyDescent="0.2">
      <c r="A80" s="10">
        <v>78</v>
      </c>
      <c r="B80" s="16" t="s">
        <v>36</v>
      </c>
      <c r="I80" s="10">
        <v>78</v>
      </c>
      <c r="J80" s="16" t="s">
        <v>36</v>
      </c>
    </row>
    <row r="81" spans="1:10" x14ac:dyDescent="0.2">
      <c r="A81" s="10">
        <v>79</v>
      </c>
      <c r="B81" s="16" t="s">
        <v>36</v>
      </c>
      <c r="I81" s="10">
        <v>79</v>
      </c>
      <c r="J81" s="16" t="s">
        <v>36</v>
      </c>
    </row>
    <row r="82" spans="1:10" x14ac:dyDescent="0.2">
      <c r="A82" s="10">
        <v>80</v>
      </c>
      <c r="B82" s="16" t="s">
        <v>36</v>
      </c>
      <c r="I82" s="10">
        <v>80</v>
      </c>
      <c r="J82" s="16" t="s">
        <v>36</v>
      </c>
    </row>
    <row r="83" spans="1:10" x14ac:dyDescent="0.2">
      <c r="A83" s="10">
        <v>81</v>
      </c>
      <c r="B83" s="16" t="s">
        <v>36</v>
      </c>
      <c r="I83" s="10">
        <v>81</v>
      </c>
      <c r="J83" s="16" t="s">
        <v>36</v>
      </c>
    </row>
    <row r="84" spans="1:10" x14ac:dyDescent="0.2">
      <c r="A84" s="10">
        <v>82</v>
      </c>
      <c r="B84" s="16" t="s">
        <v>36</v>
      </c>
      <c r="I84" s="10">
        <v>82</v>
      </c>
      <c r="J84" s="16" t="s">
        <v>36</v>
      </c>
    </row>
    <row r="85" spans="1:10" x14ac:dyDescent="0.2">
      <c r="A85" s="10">
        <v>83</v>
      </c>
      <c r="B85" s="16" t="s">
        <v>36</v>
      </c>
      <c r="I85" s="10">
        <v>83</v>
      </c>
      <c r="J85" s="16" t="s">
        <v>36</v>
      </c>
    </row>
    <row r="86" spans="1:10" x14ac:dyDescent="0.2">
      <c r="A86" s="10">
        <v>84</v>
      </c>
      <c r="B86" s="16" t="s">
        <v>36</v>
      </c>
      <c r="I86" s="10">
        <v>84</v>
      </c>
      <c r="J86" s="16" t="s">
        <v>36</v>
      </c>
    </row>
    <row r="87" spans="1:10" x14ac:dyDescent="0.2">
      <c r="A87" s="10">
        <v>85</v>
      </c>
      <c r="B87" s="16" t="s">
        <v>36</v>
      </c>
      <c r="I87" s="10">
        <v>85</v>
      </c>
      <c r="J87" s="16" t="s">
        <v>36</v>
      </c>
    </row>
    <row r="88" spans="1:10" x14ac:dyDescent="0.2">
      <c r="A88" s="10">
        <v>86</v>
      </c>
      <c r="B88" s="16" t="s">
        <v>36</v>
      </c>
      <c r="I88" s="10">
        <v>86</v>
      </c>
      <c r="J88" s="16" t="s">
        <v>36</v>
      </c>
    </row>
    <row r="89" spans="1:10" x14ac:dyDescent="0.2">
      <c r="A89" s="10">
        <v>87</v>
      </c>
      <c r="B89" s="16" t="s">
        <v>36</v>
      </c>
      <c r="I89" s="10">
        <v>87</v>
      </c>
      <c r="J89" s="16" t="s">
        <v>36</v>
      </c>
    </row>
    <row r="90" spans="1:10" x14ac:dyDescent="0.2">
      <c r="A90" s="10">
        <v>88</v>
      </c>
      <c r="B90" s="16" t="s">
        <v>36</v>
      </c>
      <c r="I90" s="10">
        <v>88</v>
      </c>
      <c r="J90" s="16" t="s">
        <v>36</v>
      </c>
    </row>
    <row r="91" spans="1:10" x14ac:dyDescent="0.2">
      <c r="A91" s="10">
        <v>89</v>
      </c>
      <c r="B91" s="16" t="s">
        <v>36</v>
      </c>
      <c r="I91" s="10">
        <v>89</v>
      </c>
      <c r="J91" s="16" t="s">
        <v>36</v>
      </c>
    </row>
    <row r="92" spans="1:10" x14ac:dyDescent="0.2">
      <c r="A92" s="10">
        <v>90</v>
      </c>
      <c r="B92" s="16" t="s">
        <v>36</v>
      </c>
      <c r="I92" s="10">
        <v>90</v>
      </c>
      <c r="J92" s="16" t="s">
        <v>36</v>
      </c>
    </row>
    <row r="93" spans="1:10" x14ac:dyDescent="0.2">
      <c r="A93" s="10">
        <v>91</v>
      </c>
      <c r="B93" s="16" t="s">
        <v>36</v>
      </c>
      <c r="I93" s="10">
        <v>91</v>
      </c>
      <c r="J93" s="16" t="s">
        <v>36</v>
      </c>
    </row>
    <row r="94" spans="1:10" x14ac:dyDescent="0.2">
      <c r="A94" s="10">
        <v>92</v>
      </c>
      <c r="B94" s="16" t="s">
        <v>36</v>
      </c>
      <c r="I94" s="10">
        <v>92</v>
      </c>
      <c r="J94" s="16" t="s">
        <v>36</v>
      </c>
    </row>
    <row r="95" spans="1:10" x14ac:dyDescent="0.2">
      <c r="A95" s="10">
        <v>93</v>
      </c>
      <c r="B95" s="16" t="s">
        <v>36</v>
      </c>
      <c r="I95" s="10">
        <v>93</v>
      </c>
      <c r="J95" s="16" t="s">
        <v>36</v>
      </c>
    </row>
    <row r="96" spans="1:10" x14ac:dyDescent="0.2">
      <c r="A96" s="10">
        <v>94</v>
      </c>
      <c r="B96" s="16" t="s">
        <v>36</v>
      </c>
      <c r="I96" s="10">
        <v>94</v>
      </c>
      <c r="J96" s="16" t="s">
        <v>36</v>
      </c>
    </row>
    <row r="97" spans="1:10" x14ac:dyDescent="0.2">
      <c r="A97" s="10">
        <v>95</v>
      </c>
      <c r="B97" s="16" t="s">
        <v>36</v>
      </c>
      <c r="I97" s="10">
        <v>95</v>
      </c>
      <c r="J97" s="16" t="s">
        <v>36</v>
      </c>
    </row>
    <row r="98" spans="1:10" x14ac:dyDescent="0.2">
      <c r="A98" s="10">
        <v>96</v>
      </c>
      <c r="B98" s="16" t="s">
        <v>36</v>
      </c>
      <c r="I98" s="10">
        <v>96</v>
      </c>
      <c r="J98" s="16" t="s">
        <v>36</v>
      </c>
    </row>
    <row r="99" spans="1:10" x14ac:dyDescent="0.2">
      <c r="A99" s="10">
        <v>97</v>
      </c>
      <c r="B99" s="16" t="s">
        <v>36</v>
      </c>
      <c r="I99" s="10">
        <v>97</v>
      </c>
      <c r="J99" s="16" t="s">
        <v>36</v>
      </c>
    </row>
    <row r="100" spans="1:10" x14ac:dyDescent="0.2">
      <c r="A100" s="10">
        <v>98</v>
      </c>
      <c r="B100" s="16" t="s">
        <v>36</v>
      </c>
      <c r="I100" s="10">
        <v>98</v>
      </c>
      <c r="J100" s="16" t="s">
        <v>36</v>
      </c>
    </row>
    <row r="101" spans="1:10" x14ac:dyDescent="0.2">
      <c r="A101" s="10">
        <v>99</v>
      </c>
      <c r="B101" s="16" t="s">
        <v>36</v>
      </c>
      <c r="I101" s="10">
        <v>99</v>
      </c>
      <c r="J101" s="16" t="s">
        <v>36</v>
      </c>
    </row>
    <row r="102" spans="1:10" x14ac:dyDescent="0.2">
      <c r="A102" s="10">
        <v>100</v>
      </c>
      <c r="B102" s="16" t="s">
        <v>36</v>
      </c>
      <c r="I102" s="10">
        <v>100</v>
      </c>
      <c r="J102" s="16" t="s">
        <v>36</v>
      </c>
    </row>
    <row r="103" spans="1:10" x14ac:dyDescent="0.2">
      <c r="A103" s="10">
        <v>101</v>
      </c>
      <c r="B103" s="16" t="s">
        <v>36</v>
      </c>
      <c r="I103" s="10">
        <v>101</v>
      </c>
      <c r="J103" s="16" t="s">
        <v>36</v>
      </c>
    </row>
    <row r="104" spans="1:10" x14ac:dyDescent="0.2">
      <c r="A104" s="10">
        <v>102</v>
      </c>
      <c r="B104" s="16" t="s">
        <v>36</v>
      </c>
      <c r="I104" s="10">
        <v>102</v>
      </c>
      <c r="J104" s="16" t="s">
        <v>36</v>
      </c>
    </row>
    <row r="105" spans="1:10" x14ac:dyDescent="0.2">
      <c r="A105" s="10">
        <v>103</v>
      </c>
      <c r="B105" s="16" t="s">
        <v>36</v>
      </c>
      <c r="I105" s="10">
        <v>103</v>
      </c>
      <c r="J105" s="16" t="s">
        <v>36</v>
      </c>
    </row>
    <row r="106" spans="1:10" x14ac:dyDescent="0.2">
      <c r="A106" s="10">
        <v>104</v>
      </c>
      <c r="B106" s="16" t="s">
        <v>36</v>
      </c>
      <c r="I106" s="10">
        <v>104</v>
      </c>
      <c r="J106" s="16" t="s">
        <v>36</v>
      </c>
    </row>
    <row r="107" spans="1:10" x14ac:dyDescent="0.2">
      <c r="A107" s="10">
        <v>105</v>
      </c>
      <c r="B107" s="16" t="s">
        <v>36</v>
      </c>
      <c r="I107" s="10">
        <v>105</v>
      </c>
      <c r="J107" s="16" t="s">
        <v>36</v>
      </c>
    </row>
    <row r="108" spans="1:10" x14ac:dyDescent="0.2">
      <c r="A108" s="10">
        <v>106</v>
      </c>
      <c r="B108" s="16" t="s">
        <v>36</v>
      </c>
      <c r="I108" s="10">
        <v>106</v>
      </c>
      <c r="J108" s="16" t="s">
        <v>36</v>
      </c>
    </row>
    <row r="109" spans="1:10" x14ac:dyDescent="0.2">
      <c r="A109" s="10">
        <v>107</v>
      </c>
      <c r="B109" s="16" t="s">
        <v>36</v>
      </c>
      <c r="I109" s="10">
        <v>107</v>
      </c>
      <c r="J109" s="16" t="s">
        <v>36</v>
      </c>
    </row>
    <row r="110" spans="1:10" x14ac:dyDescent="0.2">
      <c r="A110" s="10">
        <v>108</v>
      </c>
      <c r="B110" s="16" t="s">
        <v>36</v>
      </c>
      <c r="I110" s="10">
        <v>108</v>
      </c>
      <c r="J110" s="16" t="s">
        <v>36</v>
      </c>
    </row>
    <row r="111" spans="1:10" x14ac:dyDescent="0.2">
      <c r="A111" s="10">
        <v>109</v>
      </c>
      <c r="B111" s="16" t="s">
        <v>36</v>
      </c>
      <c r="I111" s="10">
        <v>109</v>
      </c>
      <c r="J111" s="16" t="s">
        <v>36</v>
      </c>
    </row>
    <row r="112" spans="1:10" x14ac:dyDescent="0.2">
      <c r="A112" s="10">
        <v>110</v>
      </c>
      <c r="B112" s="16" t="s">
        <v>36</v>
      </c>
      <c r="I112" s="10">
        <v>110</v>
      </c>
      <c r="J112" s="16" t="s">
        <v>36</v>
      </c>
    </row>
    <row r="113" spans="1:11" x14ac:dyDescent="0.2">
      <c r="A113" s="10">
        <v>111</v>
      </c>
      <c r="B113" s="16" t="s">
        <v>36</v>
      </c>
      <c r="I113" s="10">
        <v>111</v>
      </c>
      <c r="J113" s="16" t="s">
        <v>36</v>
      </c>
    </row>
    <row r="114" spans="1:11" x14ac:dyDescent="0.2">
      <c r="A114" s="10">
        <v>112</v>
      </c>
      <c r="B114" s="16" t="s">
        <v>36</v>
      </c>
      <c r="I114" s="10">
        <v>112</v>
      </c>
      <c r="J114" s="16" t="s">
        <v>36</v>
      </c>
    </row>
    <row r="115" spans="1:11" x14ac:dyDescent="0.2">
      <c r="A115" s="10">
        <v>113</v>
      </c>
      <c r="B115" s="16" t="s">
        <v>36</v>
      </c>
      <c r="I115" s="10">
        <v>113</v>
      </c>
      <c r="J115" s="16" t="s">
        <v>36</v>
      </c>
    </row>
    <row r="116" spans="1:11" x14ac:dyDescent="0.2">
      <c r="A116" s="10">
        <v>114</v>
      </c>
      <c r="B116" s="16" t="s">
        <v>36</v>
      </c>
      <c r="I116" s="10">
        <v>114</v>
      </c>
      <c r="J116" s="16" t="s">
        <v>36</v>
      </c>
    </row>
    <row r="117" spans="1:11" x14ac:dyDescent="0.2">
      <c r="A117" s="10">
        <v>115</v>
      </c>
      <c r="B117" s="16" t="s">
        <v>36</v>
      </c>
      <c r="I117" s="10">
        <v>115</v>
      </c>
      <c r="J117" s="16" t="s">
        <v>36</v>
      </c>
    </row>
    <row r="118" spans="1:11" x14ac:dyDescent="0.2">
      <c r="A118" s="10">
        <v>116</v>
      </c>
      <c r="B118" s="16" t="s">
        <v>36</v>
      </c>
      <c r="I118" s="10">
        <v>116</v>
      </c>
      <c r="J118" s="16" t="s">
        <v>36</v>
      </c>
    </row>
    <row r="119" spans="1:11" x14ac:dyDescent="0.2">
      <c r="A119" s="10">
        <v>117</v>
      </c>
      <c r="B119" s="16" t="s">
        <v>36</v>
      </c>
      <c r="I119" s="10">
        <v>117</v>
      </c>
      <c r="J119" s="16" t="s">
        <v>36</v>
      </c>
    </row>
    <row r="120" spans="1:11" x14ac:dyDescent="0.2">
      <c r="A120" s="10">
        <v>118</v>
      </c>
      <c r="B120" s="16" t="s">
        <v>36</v>
      </c>
      <c r="I120" s="10">
        <v>118</v>
      </c>
      <c r="J120" s="16" t="s">
        <v>36</v>
      </c>
    </row>
    <row r="121" spans="1:11" x14ac:dyDescent="0.2">
      <c r="A121" s="10">
        <v>119</v>
      </c>
      <c r="B121" s="16" t="s">
        <v>36</v>
      </c>
      <c r="I121" s="10">
        <v>119</v>
      </c>
      <c r="J121" s="16" t="s">
        <v>36</v>
      </c>
    </row>
    <row r="122" spans="1:11" x14ac:dyDescent="0.2">
      <c r="A122" s="10">
        <v>120</v>
      </c>
      <c r="B122" s="16" t="s">
        <v>32</v>
      </c>
      <c r="I122" s="10">
        <v>120</v>
      </c>
      <c r="J122" s="16" t="s">
        <v>36</v>
      </c>
      <c r="K122" s="16" t="s">
        <v>32</v>
      </c>
    </row>
    <row r="123" spans="1:11" x14ac:dyDescent="0.2">
      <c r="A123" s="10">
        <v>121</v>
      </c>
      <c r="B123" s="16" t="s">
        <v>32</v>
      </c>
      <c r="I123" s="10">
        <v>121</v>
      </c>
      <c r="J123" s="16" t="s">
        <v>36</v>
      </c>
      <c r="K123" s="16" t="s">
        <v>32</v>
      </c>
    </row>
    <row r="124" spans="1:11" x14ac:dyDescent="0.2">
      <c r="A124" s="10">
        <v>122</v>
      </c>
      <c r="B124" s="16" t="s">
        <v>32</v>
      </c>
      <c r="I124" s="10">
        <v>122</v>
      </c>
      <c r="J124" s="16" t="s">
        <v>36</v>
      </c>
      <c r="K124" s="16" t="s">
        <v>32</v>
      </c>
    </row>
    <row r="125" spans="1:11" x14ac:dyDescent="0.2">
      <c r="A125" s="10">
        <v>123</v>
      </c>
      <c r="B125" s="16" t="s">
        <v>32</v>
      </c>
      <c r="I125" s="10">
        <v>123</v>
      </c>
      <c r="J125" s="16" t="s">
        <v>36</v>
      </c>
      <c r="K125" s="16" t="s">
        <v>32</v>
      </c>
    </row>
    <row r="126" spans="1:11" x14ac:dyDescent="0.2">
      <c r="A126" s="10">
        <v>124</v>
      </c>
      <c r="B126" s="16" t="s">
        <v>32</v>
      </c>
      <c r="I126" s="10">
        <v>124</v>
      </c>
      <c r="J126" s="16" t="s">
        <v>36</v>
      </c>
      <c r="K126" s="16" t="s">
        <v>32</v>
      </c>
    </row>
    <row r="127" spans="1:11" x14ac:dyDescent="0.2">
      <c r="A127" s="10">
        <v>125</v>
      </c>
      <c r="B127" s="16" t="s">
        <v>32</v>
      </c>
      <c r="I127" s="10">
        <v>125</v>
      </c>
      <c r="J127" s="16" t="s">
        <v>36</v>
      </c>
      <c r="K127" s="16" t="s">
        <v>32</v>
      </c>
    </row>
    <row r="128" spans="1:11" x14ac:dyDescent="0.2">
      <c r="A128" s="10">
        <v>126</v>
      </c>
      <c r="B128" s="16" t="s">
        <v>32</v>
      </c>
      <c r="I128" s="10">
        <v>126</v>
      </c>
      <c r="J128" s="16" t="s">
        <v>36</v>
      </c>
      <c r="K128" s="16" t="s">
        <v>32</v>
      </c>
    </row>
    <row r="129" spans="1:11" x14ac:dyDescent="0.2">
      <c r="A129" s="10">
        <v>127</v>
      </c>
      <c r="B129" s="16" t="s">
        <v>32</v>
      </c>
      <c r="I129" s="10">
        <v>127</v>
      </c>
      <c r="J129" s="16" t="s">
        <v>36</v>
      </c>
      <c r="K129" s="16" t="s">
        <v>32</v>
      </c>
    </row>
    <row r="130" spans="1:11" x14ac:dyDescent="0.2">
      <c r="A130" s="10">
        <v>128</v>
      </c>
      <c r="B130" s="16" t="s">
        <v>32</v>
      </c>
      <c r="I130" s="10">
        <v>128</v>
      </c>
      <c r="J130" s="16" t="s">
        <v>36</v>
      </c>
      <c r="K130" s="16" t="s">
        <v>32</v>
      </c>
    </row>
    <row r="131" spans="1:11" x14ac:dyDescent="0.2">
      <c r="A131" s="10">
        <v>129</v>
      </c>
      <c r="B131" s="16" t="s">
        <v>32</v>
      </c>
      <c r="I131" s="10">
        <v>129</v>
      </c>
      <c r="J131" s="16" t="s">
        <v>36</v>
      </c>
      <c r="K131" s="16" t="s">
        <v>32</v>
      </c>
    </row>
    <row r="132" spans="1:11" x14ac:dyDescent="0.2">
      <c r="A132" s="10">
        <v>130</v>
      </c>
      <c r="B132" s="16" t="s">
        <v>32</v>
      </c>
      <c r="I132" s="10">
        <v>130</v>
      </c>
      <c r="J132" s="16" t="s">
        <v>36</v>
      </c>
      <c r="K132" s="16" t="s">
        <v>32</v>
      </c>
    </row>
    <row r="133" spans="1:11" x14ac:dyDescent="0.2">
      <c r="A133" s="10">
        <v>131</v>
      </c>
      <c r="B133" s="16" t="s">
        <v>32</v>
      </c>
      <c r="I133" s="10">
        <v>131</v>
      </c>
      <c r="J133" s="16" t="s">
        <v>36</v>
      </c>
      <c r="K133" s="16" t="s">
        <v>32</v>
      </c>
    </row>
    <row r="134" spans="1:11" x14ac:dyDescent="0.2">
      <c r="A134" s="10">
        <v>132</v>
      </c>
      <c r="B134" s="16" t="s">
        <v>32</v>
      </c>
      <c r="I134" s="10">
        <v>132</v>
      </c>
      <c r="J134" s="16" t="s">
        <v>36</v>
      </c>
      <c r="K134" s="16" t="s">
        <v>32</v>
      </c>
    </row>
    <row r="135" spans="1:11" x14ac:dyDescent="0.2">
      <c r="A135" s="10">
        <v>133</v>
      </c>
      <c r="B135" s="16" t="s">
        <v>32</v>
      </c>
      <c r="I135" s="10">
        <v>133</v>
      </c>
      <c r="J135" s="16" t="s">
        <v>36</v>
      </c>
      <c r="K135" s="16" t="s">
        <v>32</v>
      </c>
    </row>
    <row r="136" spans="1:11" x14ac:dyDescent="0.2">
      <c r="A136" s="10">
        <v>134</v>
      </c>
      <c r="B136" s="16" t="s">
        <v>32</v>
      </c>
      <c r="I136" s="10">
        <v>134</v>
      </c>
      <c r="J136" s="16" t="s">
        <v>36</v>
      </c>
      <c r="K136" s="16" t="s">
        <v>32</v>
      </c>
    </row>
    <row r="137" spans="1:11" x14ac:dyDescent="0.2">
      <c r="A137" s="10">
        <v>135</v>
      </c>
      <c r="B137" s="16" t="s">
        <v>32</v>
      </c>
      <c r="I137" s="10">
        <v>135</v>
      </c>
      <c r="J137" s="16" t="s">
        <v>36</v>
      </c>
      <c r="K137" s="16" t="s">
        <v>32</v>
      </c>
    </row>
    <row r="138" spans="1:11" x14ac:dyDescent="0.2">
      <c r="A138" s="10">
        <v>136</v>
      </c>
      <c r="B138" s="16" t="s">
        <v>32</v>
      </c>
      <c r="I138" s="10">
        <v>136</v>
      </c>
      <c r="J138" s="16" t="s">
        <v>36</v>
      </c>
      <c r="K138" s="16" t="s">
        <v>32</v>
      </c>
    </row>
    <row r="139" spans="1:11" x14ac:dyDescent="0.2">
      <c r="A139" s="10">
        <v>137</v>
      </c>
      <c r="B139" s="16" t="s">
        <v>32</v>
      </c>
      <c r="I139" s="10">
        <v>137</v>
      </c>
      <c r="J139" s="16" t="s">
        <v>36</v>
      </c>
      <c r="K139" s="16" t="s">
        <v>32</v>
      </c>
    </row>
    <row r="140" spans="1:11" x14ac:dyDescent="0.2">
      <c r="A140" s="10">
        <v>138</v>
      </c>
      <c r="B140" s="16" t="s">
        <v>32</v>
      </c>
      <c r="I140" s="10">
        <v>138</v>
      </c>
      <c r="J140" s="16" t="s">
        <v>36</v>
      </c>
      <c r="K140" s="16" t="s">
        <v>32</v>
      </c>
    </row>
    <row r="141" spans="1:11" x14ac:dyDescent="0.2">
      <c r="A141" s="10">
        <v>139</v>
      </c>
      <c r="B141" s="16" t="s">
        <v>32</v>
      </c>
      <c r="I141" s="10">
        <v>139</v>
      </c>
      <c r="J141" s="16" t="s">
        <v>36</v>
      </c>
      <c r="K141" s="16" t="s">
        <v>32</v>
      </c>
    </row>
    <row r="142" spans="1:11" x14ac:dyDescent="0.2">
      <c r="A142" s="10">
        <v>140</v>
      </c>
      <c r="B142" s="16" t="s">
        <v>32</v>
      </c>
      <c r="I142" s="10">
        <v>140</v>
      </c>
      <c r="J142" s="16" t="s">
        <v>36</v>
      </c>
      <c r="K142" s="16" t="s">
        <v>32</v>
      </c>
    </row>
    <row r="143" spans="1:11" x14ac:dyDescent="0.2">
      <c r="A143" s="10">
        <v>141</v>
      </c>
      <c r="B143" s="16" t="s">
        <v>32</v>
      </c>
      <c r="I143" s="10">
        <v>141</v>
      </c>
      <c r="J143" s="16" t="s">
        <v>36</v>
      </c>
      <c r="K143" s="16" t="s">
        <v>32</v>
      </c>
    </row>
    <row r="144" spans="1:11" x14ac:dyDescent="0.2">
      <c r="A144" s="10">
        <v>142</v>
      </c>
      <c r="B144" s="16" t="s">
        <v>32</v>
      </c>
      <c r="I144" s="10">
        <v>142</v>
      </c>
      <c r="J144" s="16" t="s">
        <v>36</v>
      </c>
      <c r="K144" s="16" t="s">
        <v>32</v>
      </c>
    </row>
    <row r="145" spans="1:11" x14ac:dyDescent="0.2">
      <c r="A145" s="10">
        <v>143</v>
      </c>
      <c r="B145" s="16" t="s">
        <v>32</v>
      </c>
      <c r="I145" s="10">
        <v>143</v>
      </c>
      <c r="J145" s="16" t="s">
        <v>36</v>
      </c>
      <c r="K145" s="16" t="s">
        <v>32</v>
      </c>
    </row>
    <row r="146" spans="1:11" x14ac:dyDescent="0.2">
      <c r="A146" s="10">
        <v>144</v>
      </c>
      <c r="B146" s="16" t="s">
        <v>32</v>
      </c>
      <c r="I146" s="10">
        <v>144</v>
      </c>
      <c r="J146" s="16" t="s">
        <v>36</v>
      </c>
      <c r="K146" s="16" t="s">
        <v>32</v>
      </c>
    </row>
    <row r="147" spans="1:11" x14ac:dyDescent="0.2">
      <c r="A147" s="10">
        <v>145</v>
      </c>
      <c r="B147" s="16" t="s">
        <v>32</v>
      </c>
      <c r="I147" s="10">
        <v>145</v>
      </c>
      <c r="J147" s="16" t="s">
        <v>36</v>
      </c>
      <c r="K147" s="16" t="s">
        <v>32</v>
      </c>
    </row>
    <row r="148" spans="1:11" x14ac:dyDescent="0.2">
      <c r="A148" s="10">
        <v>146</v>
      </c>
      <c r="B148" s="16" t="s">
        <v>32</v>
      </c>
      <c r="I148" s="10">
        <v>146</v>
      </c>
      <c r="J148" s="16" t="s">
        <v>36</v>
      </c>
      <c r="K148" s="16" t="s">
        <v>32</v>
      </c>
    </row>
    <row r="149" spans="1:11" x14ac:dyDescent="0.2">
      <c r="A149" s="10">
        <v>147</v>
      </c>
      <c r="B149" s="16" t="s">
        <v>32</v>
      </c>
      <c r="I149" s="10">
        <v>147</v>
      </c>
      <c r="J149" s="16" t="s">
        <v>36</v>
      </c>
      <c r="K149" s="16" t="s">
        <v>32</v>
      </c>
    </row>
    <row r="150" spans="1:11" x14ac:dyDescent="0.2">
      <c r="A150" s="10">
        <v>148</v>
      </c>
      <c r="B150" s="16" t="s">
        <v>32</v>
      </c>
      <c r="I150" s="10">
        <v>148</v>
      </c>
      <c r="J150" s="16" t="s">
        <v>36</v>
      </c>
      <c r="K150" s="16" t="s">
        <v>32</v>
      </c>
    </row>
    <row r="151" spans="1:11" x14ac:dyDescent="0.2">
      <c r="A151" s="10">
        <v>149</v>
      </c>
      <c r="B151" s="16" t="s">
        <v>32</v>
      </c>
      <c r="I151" s="10">
        <v>149</v>
      </c>
      <c r="J151" s="16" t="s">
        <v>36</v>
      </c>
      <c r="K151" s="16" t="s">
        <v>32</v>
      </c>
    </row>
    <row r="152" spans="1:11" x14ac:dyDescent="0.2">
      <c r="A152" s="10">
        <v>150</v>
      </c>
      <c r="B152" s="16" t="s">
        <v>31</v>
      </c>
      <c r="I152" s="10">
        <v>150</v>
      </c>
      <c r="J152" s="16" t="s">
        <v>36</v>
      </c>
      <c r="K152" s="16" t="s">
        <v>31</v>
      </c>
    </row>
    <row r="153" spans="1:11" x14ac:dyDescent="0.2">
      <c r="A153" s="10">
        <v>151</v>
      </c>
      <c r="B153" s="16" t="s">
        <v>31</v>
      </c>
      <c r="I153" s="10">
        <v>151</v>
      </c>
      <c r="J153" s="16" t="s">
        <v>36</v>
      </c>
      <c r="K153" s="16" t="s">
        <v>31</v>
      </c>
    </row>
    <row r="154" spans="1:11" x14ac:dyDescent="0.2">
      <c r="A154" s="10">
        <v>152</v>
      </c>
      <c r="B154" s="16" t="s">
        <v>31</v>
      </c>
      <c r="I154" s="10">
        <v>152</v>
      </c>
      <c r="J154" s="16" t="s">
        <v>36</v>
      </c>
      <c r="K154" s="16" t="s">
        <v>31</v>
      </c>
    </row>
    <row r="155" spans="1:11" x14ac:dyDescent="0.2">
      <c r="A155" s="10">
        <v>153</v>
      </c>
      <c r="B155" s="16" t="s">
        <v>31</v>
      </c>
      <c r="I155" s="10">
        <v>153</v>
      </c>
      <c r="J155" s="16" t="s">
        <v>36</v>
      </c>
      <c r="K155" s="16" t="s">
        <v>31</v>
      </c>
    </row>
    <row r="156" spans="1:11" x14ac:dyDescent="0.2">
      <c r="A156" s="10">
        <v>154</v>
      </c>
      <c r="B156" s="16" t="s">
        <v>31</v>
      </c>
      <c r="I156" s="10">
        <v>154</v>
      </c>
      <c r="J156" s="16" t="s">
        <v>36</v>
      </c>
      <c r="K156" s="16" t="s">
        <v>31</v>
      </c>
    </row>
    <row r="157" spans="1:11" x14ac:dyDescent="0.2">
      <c r="A157" s="10">
        <v>155</v>
      </c>
      <c r="B157" s="16" t="s">
        <v>31</v>
      </c>
      <c r="I157" s="10">
        <v>155</v>
      </c>
      <c r="J157" s="16" t="s">
        <v>36</v>
      </c>
      <c r="K157" s="16" t="s">
        <v>31</v>
      </c>
    </row>
    <row r="158" spans="1:11" x14ac:dyDescent="0.2">
      <c r="A158" s="10">
        <v>156</v>
      </c>
      <c r="B158" s="16" t="s">
        <v>31</v>
      </c>
      <c r="I158" s="10">
        <v>156</v>
      </c>
      <c r="J158" s="16" t="s">
        <v>36</v>
      </c>
      <c r="K158" s="16" t="s">
        <v>31</v>
      </c>
    </row>
    <row r="159" spans="1:11" x14ac:dyDescent="0.2">
      <c r="A159" s="10">
        <v>157</v>
      </c>
      <c r="B159" s="16" t="s">
        <v>31</v>
      </c>
      <c r="I159" s="10">
        <v>157</v>
      </c>
      <c r="J159" s="16" t="s">
        <v>36</v>
      </c>
      <c r="K159" s="16" t="s">
        <v>31</v>
      </c>
    </row>
    <row r="160" spans="1:11" x14ac:dyDescent="0.2">
      <c r="A160" s="10">
        <v>158</v>
      </c>
      <c r="B160" s="16" t="s">
        <v>31</v>
      </c>
      <c r="I160" s="10">
        <v>158</v>
      </c>
      <c r="J160" s="16" t="s">
        <v>36</v>
      </c>
      <c r="K160" s="16" t="s">
        <v>31</v>
      </c>
    </row>
    <row r="161" spans="1:11" x14ac:dyDescent="0.2">
      <c r="A161" s="10">
        <v>159</v>
      </c>
      <c r="B161" s="16" t="s">
        <v>31</v>
      </c>
      <c r="I161" s="10">
        <v>159</v>
      </c>
      <c r="J161" s="16" t="s">
        <v>36</v>
      </c>
      <c r="K161" s="16" t="s">
        <v>31</v>
      </c>
    </row>
    <row r="162" spans="1:11" x14ac:dyDescent="0.2">
      <c r="A162" s="10">
        <v>160</v>
      </c>
      <c r="B162" s="16" t="s">
        <v>31</v>
      </c>
      <c r="I162" s="10">
        <v>160</v>
      </c>
      <c r="J162" s="16" t="s">
        <v>36</v>
      </c>
      <c r="K162" s="16" t="s">
        <v>31</v>
      </c>
    </row>
    <row r="163" spans="1:11" x14ac:dyDescent="0.2">
      <c r="A163" s="10">
        <v>161</v>
      </c>
      <c r="B163" s="16" t="s">
        <v>31</v>
      </c>
      <c r="I163" s="10">
        <v>161</v>
      </c>
      <c r="J163" s="16" t="s">
        <v>36</v>
      </c>
      <c r="K163" s="16" t="s">
        <v>31</v>
      </c>
    </row>
    <row r="164" spans="1:11" x14ac:dyDescent="0.2">
      <c r="A164" s="10">
        <v>162</v>
      </c>
      <c r="B164" s="16" t="s">
        <v>31</v>
      </c>
      <c r="I164" s="10">
        <v>162</v>
      </c>
      <c r="J164" s="16" t="s">
        <v>36</v>
      </c>
      <c r="K164" s="16" t="s">
        <v>31</v>
      </c>
    </row>
    <row r="165" spans="1:11" x14ac:dyDescent="0.2">
      <c r="A165" s="10">
        <v>163</v>
      </c>
      <c r="B165" s="16" t="s">
        <v>31</v>
      </c>
      <c r="I165" s="10">
        <v>163</v>
      </c>
      <c r="J165" s="16" t="s">
        <v>36</v>
      </c>
      <c r="K165" s="16" t="s">
        <v>31</v>
      </c>
    </row>
    <row r="166" spans="1:11" x14ac:dyDescent="0.2">
      <c r="A166" s="10">
        <v>164</v>
      </c>
      <c r="B166" s="16" t="s">
        <v>31</v>
      </c>
      <c r="I166" s="10">
        <v>164</v>
      </c>
      <c r="J166" s="16" t="s">
        <v>36</v>
      </c>
      <c r="K166" s="16" t="s">
        <v>31</v>
      </c>
    </row>
    <row r="167" spans="1:11" x14ac:dyDescent="0.2">
      <c r="A167" s="10">
        <v>165</v>
      </c>
      <c r="B167" s="16" t="s">
        <v>31</v>
      </c>
      <c r="I167" s="10">
        <v>165</v>
      </c>
      <c r="J167" s="16" t="s">
        <v>36</v>
      </c>
      <c r="K167" s="16" t="s">
        <v>31</v>
      </c>
    </row>
    <row r="168" spans="1:11" x14ac:dyDescent="0.2">
      <c r="A168" s="10">
        <v>166</v>
      </c>
      <c r="B168" s="16" t="s">
        <v>31</v>
      </c>
      <c r="I168" s="10">
        <v>166</v>
      </c>
      <c r="J168" s="16" t="s">
        <v>36</v>
      </c>
      <c r="K168" s="16" t="s">
        <v>31</v>
      </c>
    </row>
    <row r="169" spans="1:11" x14ac:dyDescent="0.2">
      <c r="A169" s="10">
        <v>167</v>
      </c>
      <c r="B169" s="16" t="s">
        <v>31</v>
      </c>
      <c r="I169" s="10">
        <v>167</v>
      </c>
      <c r="J169" s="16" t="s">
        <v>36</v>
      </c>
      <c r="K169" s="16" t="s">
        <v>31</v>
      </c>
    </row>
    <row r="170" spans="1:11" x14ac:dyDescent="0.2">
      <c r="A170" s="10">
        <v>168</v>
      </c>
      <c r="B170" s="16" t="s">
        <v>31</v>
      </c>
      <c r="I170" s="10">
        <v>168</v>
      </c>
      <c r="J170" s="16" t="s">
        <v>36</v>
      </c>
      <c r="K170" s="16" t="s">
        <v>31</v>
      </c>
    </row>
    <row r="171" spans="1:11" x14ac:dyDescent="0.2">
      <c r="A171" s="10">
        <v>169</v>
      </c>
      <c r="B171" s="16" t="s">
        <v>31</v>
      </c>
      <c r="I171" s="10">
        <v>169</v>
      </c>
      <c r="J171" s="16" t="s">
        <v>36</v>
      </c>
      <c r="K171" s="16" t="s">
        <v>31</v>
      </c>
    </row>
    <row r="172" spans="1:11" x14ac:dyDescent="0.2">
      <c r="A172" s="10">
        <v>170</v>
      </c>
      <c r="B172" s="16" t="s">
        <v>31</v>
      </c>
      <c r="I172" s="10">
        <v>170</v>
      </c>
      <c r="J172" s="16" t="s">
        <v>36</v>
      </c>
      <c r="K172" s="16" t="s">
        <v>31</v>
      </c>
    </row>
    <row r="173" spans="1:11" x14ac:dyDescent="0.2">
      <c r="A173" s="10">
        <v>171</v>
      </c>
      <c r="B173" s="16" t="s">
        <v>31</v>
      </c>
      <c r="I173" s="10">
        <v>171</v>
      </c>
      <c r="J173" s="16" t="s">
        <v>36</v>
      </c>
      <c r="K173" s="16" t="s">
        <v>31</v>
      </c>
    </row>
    <row r="174" spans="1:11" x14ac:dyDescent="0.2">
      <c r="A174" s="10">
        <v>172</v>
      </c>
      <c r="B174" s="16" t="s">
        <v>31</v>
      </c>
      <c r="I174" s="10">
        <v>172</v>
      </c>
      <c r="J174" s="16" t="s">
        <v>36</v>
      </c>
      <c r="K174" s="16" t="s">
        <v>31</v>
      </c>
    </row>
    <row r="175" spans="1:11" x14ac:dyDescent="0.2">
      <c r="A175" s="10">
        <v>173</v>
      </c>
      <c r="B175" s="16" t="s">
        <v>31</v>
      </c>
      <c r="I175" s="10">
        <v>173</v>
      </c>
      <c r="J175" s="16" t="s">
        <v>36</v>
      </c>
      <c r="K175" s="16" t="s">
        <v>31</v>
      </c>
    </row>
    <row r="176" spans="1:11" x14ac:dyDescent="0.2">
      <c r="A176" s="10">
        <v>174</v>
      </c>
      <c r="B176" s="16" t="s">
        <v>31</v>
      </c>
      <c r="I176" s="10">
        <v>174</v>
      </c>
      <c r="J176" s="16" t="s">
        <v>36</v>
      </c>
      <c r="K176" s="16" t="s">
        <v>31</v>
      </c>
    </row>
    <row r="177" spans="1:11" x14ac:dyDescent="0.2">
      <c r="A177" s="10">
        <v>175</v>
      </c>
      <c r="B177" s="16" t="s">
        <v>31</v>
      </c>
      <c r="I177" s="10">
        <v>175</v>
      </c>
      <c r="J177" s="16" t="s">
        <v>36</v>
      </c>
      <c r="K177" s="16" t="s">
        <v>31</v>
      </c>
    </row>
    <row r="178" spans="1:11" x14ac:dyDescent="0.2">
      <c r="A178" s="10">
        <v>176</v>
      </c>
      <c r="B178" s="16" t="s">
        <v>31</v>
      </c>
      <c r="I178" s="10">
        <v>176</v>
      </c>
      <c r="J178" s="16" t="s">
        <v>36</v>
      </c>
      <c r="K178" s="16" t="s">
        <v>31</v>
      </c>
    </row>
    <row r="179" spans="1:11" x14ac:dyDescent="0.2">
      <c r="A179" s="10">
        <v>177</v>
      </c>
      <c r="B179" s="16" t="s">
        <v>31</v>
      </c>
      <c r="I179" s="10">
        <v>177</v>
      </c>
      <c r="J179" s="16" t="s">
        <v>36</v>
      </c>
      <c r="K179" s="16" t="s">
        <v>31</v>
      </c>
    </row>
    <row r="180" spans="1:11" x14ac:dyDescent="0.2">
      <c r="A180" s="10">
        <v>178</v>
      </c>
      <c r="B180" s="16" t="s">
        <v>31</v>
      </c>
      <c r="I180" s="10">
        <v>178</v>
      </c>
      <c r="J180" s="16" t="s">
        <v>36</v>
      </c>
      <c r="K180" s="16" t="s">
        <v>31</v>
      </c>
    </row>
    <row r="181" spans="1:11" x14ac:dyDescent="0.2">
      <c r="A181" s="10">
        <v>179</v>
      </c>
      <c r="B181" s="16" t="s">
        <v>31</v>
      </c>
      <c r="I181" s="10">
        <v>179</v>
      </c>
      <c r="J181" s="16" t="s">
        <v>36</v>
      </c>
      <c r="K181" s="16" t="s">
        <v>31</v>
      </c>
    </row>
    <row r="182" spans="1:11" x14ac:dyDescent="0.2">
      <c r="A182" s="10">
        <v>180</v>
      </c>
      <c r="B182" s="16" t="s">
        <v>30</v>
      </c>
      <c r="I182" s="10">
        <v>180</v>
      </c>
      <c r="J182" s="16" t="s">
        <v>36</v>
      </c>
      <c r="K182" s="16" t="s">
        <v>30</v>
      </c>
    </row>
    <row r="183" spans="1:11" x14ac:dyDescent="0.2">
      <c r="A183" s="10">
        <v>181</v>
      </c>
      <c r="B183" s="16" t="s">
        <v>30</v>
      </c>
      <c r="I183" s="10">
        <v>181</v>
      </c>
      <c r="J183" s="16" t="s">
        <v>36</v>
      </c>
      <c r="K183" s="16" t="s">
        <v>30</v>
      </c>
    </row>
    <row r="184" spans="1:11" x14ac:dyDescent="0.2">
      <c r="A184" s="10">
        <v>182</v>
      </c>
      <c r="B184" s="16" t="s">
        <v>30</v>
      </c>
      <c r="I184" s="10">
        <v>182</v>
      </c>
      <c r="J184" s="16" t="s">
        <v>36</v>
      </c>
      <c r="K184" s="16" t="s">
        <v>30</v>
      </c>
    </row>
    <row r="185" spans="1:11" x14ac:dyDescent="0.2">
      <c r="A185" s="10">
        <v>183</v>
      </c>
      <c r="B185" s="16" t="s">
        <v>30</v>
      </c>
      <c r="I185" s="10">
        <v>183</v>
      </c>
      <c r="J185" s="16" t="s">
        <v>36</v>
      </c>
      <c r="K185" s="16" t="s">
        <v>30</v>
      </c>
    </row>
    <row r="186" spans="1:11" x14ac:dyDescent="0.2">
      <c r="A186" s="10">
        <v>184</v>
      </c>
      <c r="B186" s="16" t="s">
        <v>30</v>
      </c>
      <c r="I186" s="10">
        <v>184</v>
      </c>
      <c r="J186" s="16" t="s">
        <v>36</v>
      </c>
      <c r="K186" s="16" t="s">
        <v>30</v>
      </c>
    </row>
    <row r="187" spans="1:11" x14ac:dyDescent="0.2">
      <c r="A187" s="10">
        <v>185</v>
      </c>
      <c r="B187" s="16" t="s">
        <v>30</v>
      </c>
      <c r="I187" s="10">
        <v>185</v>
      </c>
      <c r="J187" s="16" t="s">
        <v>36</v>
      </c>
      <c r="K187" s="16" t="s">
        <v>30</v>
      </c>
    </row>
    <row r="188" spans="1:11" x14ac:dyDescent="0.2">
      <c r="A188" s="10">
        <v>186</v>
      </c>
      <c r="B188" s="16" t="s">
        <v>30</v>
      </c>
      <c r="I188" s="10">
        <v>186</v>
      </c>
      <c r="J188" s="16" t="s">
        <v>36</v>
      </c>
      <c r="K188" s="16" t="s">
        <v>30</v>
      </c>
    </row>
    <row r="189" spans="1:11" x14ac:dyDescent="0.2">
      <c r="A189" s="10">
        <v>187</v>
      </c>
      <c r="B189" s="16" t="s">
        <v>30</v>
      </c>
      <c r="I189" s="10">
        <v>187</v>
      </c>
      <c r="J189" s="16" t="s">
        <v>36</v>
      </c>
      <c r="K189" s="16" t="s">
        <v>30</v>
      </c>
    </row>
    <row r="190" spans="1:11" x14ac:dyDescent="0.2">
      <c r="A190" s="10">
        <v>188</v>
      </c>
      <c r="B190" s="16" t="s">
        <v>30</v>
      </c>
      <c r="I190" s="10">
        <v>188</v>
      </c>
      <c r="J190" s="16" t="s">
        <v>36</v>
      </c>
      <c r="K190" s="16" t="s">
        <v>30</v>
      </c>
    </row>
    <row r="191" spans="1:11" x14ac:dyDescent="0.2">
      <c r="A191" s="10">
        <v>189</v>
      </c>
      <c r="B191" s="16" t="s">
        <v>30</v>
      </c>
      <c r="I191" s="10">
        <v>189</v>
      </c>
      <c r="J191" s="16" t="s">
        <v>36</v>
      </c>
      <c r="K191" s="16" t="s">
        <v>30</v>
      </c>
    </row>
    <row r="192" spans="1:11" x14ac:dyDescent="0.2">
      <c r="A192" s="10">
        <v>190</v>
      </c>
      <c r="B192" s="16" t="s">
        <v>30</v>
      </c>
      <c r="I192" s="10">
        <v>190</v>
      </c>
      <c r="J192" s="16" t="s">
        <v>36</v>
      </c>
      <c r="K192" s="16" t="s">
        <v>30</v>
      </c>
    </row>
    <row r="193" spans="1:11" x14ac:dyDescent="0.2">
      <c r="A193" s="10">
        <v>191</v>
      </c>
      <c r="B193" s="16" t="s">
        <v>30</v>
      </c>
      <c r="I193" s="10">
        <v>191</v>
      </c>
      <c r="J193" s="16" t="s">
        <v>36</v>
      </c>
      <c r="K193" s="16" t="s">
        <v>30</v>
      </c>
    </row>
    <row r="194" spans="1:11" x14ac:dyDescent="0.2">
      <c r="A194" s="10">
        <v>192</v>
      </c>
      <c r="B194" s="16" t="s">
        <v>30</v>
      </c>
      <c r="I194" s="10">
        <v>192</v>
      </c>
      <c r="J194" s="16" t="s">
        <v>36</v>
      </c>
      <c r="K194" s="16" t="s">
        <v>30</v>
      </c>
    </row>
    <row r="195" spans="1:11" x14ac:dyDescent="0.2">
      <c r="A195" s="10">
        <v>193</v>
      </c>
      <c r="B195" s="16" t="s">
        <v>30</v>
      </c>
      <c r="I195" s="10">
        <v>193</v>
      </c>
      <c r="J195" s="16" t="s">
        <v>36</v>
      </c>
      <c r="K195" s="16" t="s">
        <v>30</v>
      </c>
    </row>
    <row r="196" spans="1:11" x14ac:dyDescent="0.2">
      <c r="A196" s="10">
        <v>194</v>
      </c>
      <c r="B196" s="16" t="s">
        <v>30</v>
      </c>
      <c r="I196" s="10">
        <v>194</v>
      </c>
      <c r="J196" s="16" t="s">
        <v>36</v>
      </c>
      <c r="K196" s="16" t="s">
        <v>30</v>
      </c>
    </row>
    <row r="197" spans="1:11" x14ac:dyDescent="0.2">
      <c r="A197" s="10">
        <v>195</v>
      </c>
      <c r="B197" s="16" t="s">
        <v>30</v>
      </c>
      <c r="I197" s="10">
        <v>195</v>
      </c>
      <c r="J197" s="16" t="s">
        <v>36</v>
      </c>
      <c r="K197" s="16" t="s">
        <v>30</v>
      </c>
    </row>
    <row r="198" spans="1:11" x14ac:dyDescent="0.2">
      <c r="A198" s="10">
        <v>196</v>
      </c>
      <c r="B198" s="16" t="s">
        <v>30</v>
      </c>
      <c r="I198" s="10">
        <v>196</v>
      </c>
      <c r="J198" s="16" t="s">
        <v>36</v>
      </c>
      <c r="K198" s="16" t="s">
        <v>30</v>
      </c>
    </row>
    <row r="199" spans="1:11" x14ac:dyDescent="0.2">
      <c r="A199" s="10">
        <v>197</v>
      </c>
      <c r="B199" s="16" t="s">
        <v>30</v>
      </c>
      <c r="I199" s="10">
        <v>197</v>
      </c>
      <c r="J199" s="16" t="s">
        <v>36</v>
      </c>
      <c r="K199" s="16" t="s">
        <v>30</v>
      </c>
    </row>
    <row r="200" spans="1:11" x14ac:dyDescent="0.2">
      <c r="A200" s="10">
        <v>198</v>
      </c>
      <c r="B200" s="16" t="s">
        <v>30</v>
      </c>
      <c r="I200" s="10">
        <v>198</v>
      </c>
      <c r="J200" s="16" t="s">
        <v>36</v>
      </c>
      <c r="K200" s="16" t="s">
        <v>30</v>
      </c>
    </row>
    <row r="201" spans="1:11" x14ac:dyDescent="0.2">
      <c r="A201" s="10">
        <v>199</v>
      </c>
      <c r="B201" s="16" t="s">
        <v>30</v>
      </c>
      <c r="I201" s="10">
        <v>199</v>
      </c>
      <c r="J201" s="16" t="s">
        <v>36</v>
      </c>
      <c r="K201" s="16" t="s">
        <v>30</v>
      </c>
    </row>
    <row r="202" spans="1:11" x14ac:dyDescent="0.2">
      <c r="A202" s="10">
        <v>200</v>
      </c>
      <c r="B202" s="16" t="s">
        <v>30</v>
      </c>
      <c r="I202" s="10">
        <v>200</v>
      </c>
      <c r="J202" s="16" t="s">
        <v>36</v>
      </c>
      <c r="K202" s="16" t="s">
        <v>30</v>
      </c>
    </row>
    <row r="203" spans="1:11" x14ac:dyDescent="0.2">
      <c r="A203" s="10">
        <v>201</v>
      </c>
      <c r="B203" s="16" t="s">
        <v>30</v>
      </c>
      <c r="I203" s="10">
        <v>201</v>
      </c>
      <c r="J203" s="16" t="s">
        <v>36</v>
      </c>
      <c r="K203" s="16" t="s">
        <v>30</v>
      </c>
    </row>
    <row r="204" spans="1:11" x14ac:dyDescent="0.2">
      <c r="A204" s="10">
        <v>202</v>
      </c>
      <c r="B204" s="16" t="s">
        <v>30</v>
      </c>
      <c r="I204" s="10">
        <v>202</v>
      </c>
      <c r="J204" s="16" t="s">
        <v>36</v>
      </c>
      <c r="K204" s="16" t="s">
        <v>30</v>
      </c>
    </row>
    <row r="205" spans="1:11" x14ac:dyDescent="0.2">
      <c r="A205" s="10">
        <v>203</v>
      </c>
      <c r="B205" s="16" t="s">
        <v>30</v>
      </c>
      <c r="I205" s="10">
        <v>203</v>
      </c>
      <c r="J205" s="16" t="s">
        <v>36</v>
      </c>
      <c r="K205" s="16" t="s">
        <v>30</v>
      </c>
    </row>
    <row r="206" spans="1:11" x14ac:dyDescent="0.2">
      <c r="A206" s="10">
        <v>204</v>
      </c>
      <c r="B206" s="16" t="s">
        <v>30</v>
      </c>
      <c r="I206" s="10">
        <v>204</v>
      </c>
      <c r="J206" s="16" t="s">
        <v>36</v>
      </c>
      <c r="K206" s="16" t="s">
        <v>30</v>
      </c>
    </row>
    <row r="207" spans="1:11" x14ac:dyDescent="0.2">
      <c r="A207" s="10">
        <v>205</v>
      </c>
      <c r="B207" s="16" t="s">
        <v>30</v>
      </c>
      <c r="I207" s="10">
        <v>205</v>
      </c>
      <c r="J207" s="16" t="s">
        <v>36</v>
      </c>
      <c r="K207" s="16" t="s">
        <v>30</v>
      </c>
    </row>
    <row r="208" spans="1:11" x14ac:dyDescent="0.2">
      <c r="A208" s="10">
        <v>206</v>
      </c>
      <c r="B208" s="16" t="s">
        <v>30</v>
      </c>
      <c r="I208" s="10">
        <v>206</v>
      </c>
      <c r="J208" s="16" t="s">
        <v>36</v>
      </c>
      <c r="K208" s="16" t="s">
        <v>30</v>
      </c>
    </row>
    <row r="209" spans="1:11" x14ac:dyDescent="0.2">
      <c r="A209" s="10">
        <v>207</v>
      </c>
      <c r="B209" s="16" t="s">
        <v>30</v>
      </c>
      <c r="I209" s="10">
        <v>207</v>
      </c>
      <c r="J209" s="16" t="s">
        <v>36</v>
      </c>
      <c r="K209" s="16" t="s">
        <v>30</v>
      </c>
    </row>
    <row r="210" spans="1:11" x14ac:dyDescent="0.2">
      <c r="A210" s="10">
        <v>208</v>
      </c>
      <c r="B210" s="16" t="s">
        <v>30</v>
      </c>
      <c r="I210" s="10">
        <v>208</v>
      </c>
      <c r="J210" s="16" t="s">
        <v>36</v>
      </c>
      <c r="K210" s="16" t="s">
        <v>30</v>
      </c>
    </row>
    <row r="211" spans="1:11" x14ac:dyDescent="0.2">
      <c r="A211" s="10">
        <v>209</v>
      </c>
      <c r="B211" s="16" t="s">
        <v>30</v>
      </c>
      <c r="I211" s="10">
        <v>209</v>
      </c>
      <c r="J211" s="16" t="s">
        <v>36</v>
      </c>
      <c r="K211" s="16" t="s">
        <v>30</v>
      </c>
    </row>
    <row r="212" spans="1:11" x14ac:dyDescent="0.2">
      <c r="A212" s="10">
        <v>210</v>
      </c>
      <c r="B212" s="16" t="s">
        <v>29</v>
      </c>
      <c r="I212" s="10">
        <v>210</v>
      </c>
      <c r="J212" s="16" t="s">
        <v>36</v>
      </c>
      <c r="K212" s="16" t="s">
        <v>29</v>
      </c>
    </row>
    <row r="213" spans="1:11" x14ac:dyDescent="0.2">
      <c r="A213" s="10">
        <v>211</v>
      </c>
      <c r="B213" s="16" t="s">
        <v>29</v>
      </c>
      <c r="I213" s="10">
        <v>211</v>
      </c>
      <c r="J213" s="16" t="s">
        <v>36</v>
      </c>
      <c r="K213" s="16" t="s">
        <v>29</v>
      </c>
    </row>
    <row r="214" spans="1:11" x14ac:dyDescent="0.2">
      <c r="A214" s="10">
        <v>212</v>
      </c>
      <c r="B214" s="16" t="s">
        <v>29</v>
      </c>
      <c r="I214" s="10">
        <v>212</v>
      </c>
      <c r="J214" s="16" t="s">
        <v>36</v>
      </c>
      <c r="K214" s="16" t="s">
        <v>29</v>
      </c>
    </row>
    <row r="215" spans="1:11" x14ac:dyDescent="0.2">
      <c r="A215" s="10">
        <v>213</v>
      </c>
      <c r="B215" s="16" t="s">
        <v>29</v>
      </c>
      <c r="I215" s="10">
        <v>213</v>
      </c>
      <c r="J215" s="16" t="s">
        <v>36</v>
      </c>
      <c r="K215" s="16" t="s">
        <v>29</v>
      </c>
    </row>
    <row r="216" spans="1:11" x14ac:dyDescent="0.2">
      <c r="A216" s="10">
        <v>214</v>
      </c>
      <c r="B216" s="16" t="s">
        <v>29</v>
      </c>
      <c r="I216" s="10">
        <v>214</v>
      </c>
      <c r="J216" s="16" t="s">
        <v>36</v>
      </c>
      <c r="K216" s="16" t="s">
        <v>29</v>
      </c>
    </row>
    <row r="217" spans="1:11" x14ac:dyDescent="0.2">
      <c r="A217" s="10">
        <v>215</v>
      </c>
      <c r="B217" s="16" t="s">
        <v>29</v>
      </c>
      <c r="I217" s="10">
        <v>215</v>
      </c>
      <c r="J217" s="16" t="s">
        <v>36</v>
      </c>
      <c r="K217" s="16" t="s">
        <v>29</v>
      </c>
    </row>
    <row r="218" spans="1:11" x14ac:dyDescent="0.2">
      <c r="A218" s="10">
        <v>216</v>
      </c>
      <c r="B218" s="16" t="s">
        <v>29</v>
      </c>
      <c r="I218" s="10">
        <v>216</v>
      </c>
      <c r="J218" s="16" t="s">
        <v>36</v>
      </c>
      <c r="K218" s="16" t="s">
        <v>29</v>
      </c>
    </row>
    <row r="219" spans="1:11" x14ac:dyDescent="0.2">
      <c r="A219" s="10">
        <v>217</v>
      </c>
      <c r="B219" s="16" t="s">
        <v>29</v>
      </c>
      <c r="I219" s="10">
        <v>217</v>
      </c>
      <c r="J219" s="16" t="s">
        <v>36</v>
      </c>
      <c r="K219" s="16" t="s">
        <v>29</v>
      </c>
    </row>
    <row r="220" spans="1:11" x14ac:dyDescent="0.2">
      <c r="A220" s="10">
        <v>218</v>
      </c>
      <c r="B220" s="16" t="s">
        <v>29</v>
      </c>
      <c r="I220" s="10">
        <v>218</v>
      </c>
      <c r="J220" s="16" t="s">
        <v>36</v>
      </c>
      <c r="K220" s="16" t="s">
        <v>29</v>
      </c>
    </row>
    <row r="221" spans="1:11" x14ac:dyDescent="0.2">
      <c r="A221" s="10">
        <v>219</v>
      </c>
      <c r="B221" s="16" t="s">
        <v>29</v>
      </c>
      <c r="I221" s="10">
        <v>219</v>
      </c>
      <c r="J221" s="16" t="s">
        <v>36</v>
      </c>
      <c r="K221" s="16" t="s">
        <v>29</v>
      </c>
    </row>
    <row r="222" spans="1:11" x14ac:dyDescent="0.2">
      <c r="A222" s="10">
        <v>220</v>
      </c>
      <c r="B222" s="16" t="s">
        <v>29</v>
      </c>
      <c r="I222" s="10">
        <v>220</v>
      </c>
      <c r="J222" s="16" t="s">
        <v>36</v>
      </c>
      <c r="K222" s="16" t="s">
        <v>29</v>
      </c>
    </row>
    <row r="223" spans="1:11" x14ac:dyDescent="0.2">
      <c r="A223" s="10">
        <v>221</v>
      </c>
      <c r="B223" s="16" t="s">
        <v>29</v>
      </c>
      <c r="I223" s="10">
        <v>221</v>
      </c>
      <c r="J223" s="16" t="s">
        <v>36</v>
      </c>
      <c r="K223" s="16" t="s">
        <v>29</v>
      </c>
    </row>
    <row r="224" spans="1:11" x14ac:dyDescent="0.2">
      <c r="A224" s="10">
        <v>222</v>
      </c>
      <c r="B224" s="16" t="s">
        <v>29</v>
      </c>
      <c r="I224" s="10">
        <v>222</v>
      </c>
      <c r="J224" s="16" t="s">
        <v>36</v>
      </c>
      <c r="K224" s="16" t="s">
        <v>29</v>
      </c>
    </row>
    <row r="225" spans="1:11" x14ac:dyDescent="0.2">
      <c r="A225" s="10">
        <v>223</v>
      </c>
      <c r="B225" s="16" t="s">
        <v>29</v>
      </c>
      <c r="I225" s="10">
        <v>223</v>
      </c>
      <c r="J225" s="16" t="s">
        <v>36</v>
      </c>
      <c r="K225" s="16" t="s">
        <v>29</v>
      </c>
    </row>
    <row r="226" spans="1:11" x14ac:dyDescent="0.2">
      <c r="A226" s="10">
        <v>224</v>
      </c>
      <c r="B226" s="16" t="s">
        <v>29</v>
      </c>
      <c r="I226" s="10">
        <v>224</v>
      </c>
      <c r="J226" s="16" t="s">
        <v>36</v>
      </c>
      <c r="K226" s="16" t="s">
        <v>29</v>
      </c>
    </row>
    <row r="227" spans="1:11" x14ac:dyDescent="0.2">
      <c r="A227" s="10">
        <v>225</v>
      </c>
      <c r="B227" s="16" t="s">
        <v>29</v>
      </c>
      <c r="I227" s="10">
        <v>225</v>
      </c>
      <c r="J227" s="16" t="s">
        <v>36</v>
      </c>
      <c r="K227" s="16" t="s">
        <v>29</v>
      </c>
    </row>
    <row r="228" spans="1:11" x14ac:dyDescent="0.2">
      <c r="A228" s="10">
        <v>226</v>
      </c>
      <c r="B228" s="16" t="s">
        <v>29</v>
      </c>
      <c r="I228" s="10">
        <v>226</v>
      </c>
      <c r="J228" s="16" t="s">
        <v>36</v>
      </c>
      <c r="K228" s="16" t="s">
        <v>29</v>
      </c>
    </row>
    <row r="229" spans="1:11" x14ac:dyDescent="0.2">
      <c r="A229" s="10">
        <v>227</v>
      </c>
      <c r="B229" s="16" t="s">
        <v>29</v>
      </c>
      <c r="I229" s="10">
        <v>227</v>
      </c>
      <c r="J229" s="16" t="s">
        <v>36</v>
      </c>
      <c r="K229" s="16" t="s">
        <v>29</v>
      </c>
    </row>
    <row r="230" spans="1:11" x14ac:dyDescent="0.2">
      <c r="A230" s="10">
        <v>228</v>
      </c>
      <c r="B230" s="16" t="s">
        <v>29</v>
      </c>
      <c r="I230" s="10">
        <v>228</v>
      </c>
      <c r="J230" s="16" t="s">
        <v>36</v>
      </c>
      <c r="K230" s="16" t="s">
        <v>29</v>
      </c>
    </row>
    <row r="231" spans="1:11" x14ac:dyDescent="0.2">
      <c r="A231" s="10">
        <v>229</v>
      </c>
      <c r="B231" s="16" t="s">
        <v>29</v>
      </c>
      <c r="I231" s="10">
        <v>229</v>
      </c>
      <c r="J231" s="16" t="s">
        <v>36</v>
      </c>
      <c r="K231" s="16" t="s">
        <v>29</v>
      </c>
    </row>
    <row r="232" spans="1:11" x14ac:dyDescent="0.2">
      <c r="A232" s="10">
        <v>230</v>
      </c>
      <c r="B232" s="16" t="s">
        <v>29</v>
      </c>
      <c r="I232" s="10">
        <v>230</v>
      </c>
      <c r="J232" s="16" t="s">
        <v>36</v>
      </c>
      <c r="K232" s="16" t="s">
        <v>29</v>
      </c>
    </row>
    <row r="233" spans="1:11" x14ac:dyDescent="0.2">
      <c r="A233" s="10">
        <v>231</v>
      </c>
      <c r="B233" s="16" t="s">
        <v>29</v>
      </c>
      <c r="I233" s="10">
        <v>231</v>
      </c>
      <c r="J233" s="16" t="s">
        <v>36</v>
      </c>
      <c r="K233" s="16" t="s">
        <v>29</v>
      </c>
    </row>
    <row r="234" spans="1:11" x14ac:dyDescent="0.2">
      <c r="A234" s="10">
        <v>232</v>
      </c>
      <c r="B234" s="16" t="s">
        <v>29</v>
      </c>
      <c r="I234" s="10">
        <v>232</v>
      </c>
      <c r="J234" s="16" t="s">
        <v>36</v>
      </c>
      <c r="K234" s="16" t="s">
        <v>29</v>
      </c>
    </row>
    <row r="235" spans="1:11" x14ac:dyDescent="0.2">
      <c r="A235" s="10">
        <v>233</v>
      </c>
      <c r="B235" s="16" t="s">
        <v>29</v>
      </c>
      <c r="I235" s="10">
        <v>233</v>
      </c>
      <c r="J235" s="16" t="s">
        <v>36</v>
      </c>
      <c r="K235" s="16" t="s">
        <v>29</v>
      </c>
    </row>
    <row r="236" spans="1:11" x14ac:dyDescent="0.2">
      <c r="A236" s="10">
        <v>234</v>
      </c>
      <c r="B236" s="16" t="s">
        <v>29</v>
      </c>
      <c r="I236" s="10">
        <v>234</v>
      </c>
      <c r="J236" s="16" t="s">
        <v>36</v>
      </c>
      <c r="K236" s="16" t="s">
        <v>29</v>
      </c>
    </row>
    <row r="237" spans="1:11" x14ac:dyDescent="0.2">
      <c r="A237" s="10">
        <v>235</v>
      </c>
      <c r="B237" s="16" t="s">
        <v>29</v>
      </c>
      <c r="I237" s="10">
        <v>235</v>
      </c>
      <c r="J237" s="16" t="s">
        <v>36</v>
      </c>
      <c r="K237" s="16" t="s">
        <v>29</v>
      </c>
    </row>
    <row r="238" spans="1:11" x14ac:dyDescent="0.2">
      <c r="A238" s="10">
        <v>236</v>
      </c>
      <c r="B238" s="16" t="s">
        <v>29</v>
      </c>
      <c r="I238" s="10">
        <v>236</v>
      </c>
      <c r="J238" s="16" t="s">
        <v>36</v>
      </c>
      <c r="K238" s="16" t="s">
        <v>29</v>
      </c>
    </row>
    <row r="239" spans="1:11" x14ac:dyDescent="0.2">
      <c r="A239" s="10">
        <v>237</v>
      </c>
      <c r="B239" s="16" t="s">
        <v>29</v>
      </c>
      <c r="I239" s="10">
        <v>237</v>
      </c>
      <c r="J239" s="16" t="s">
        <v>36</v>
      </c>
      <c r="K239" s="16" t="s">
        <v>29</v>
      </c>
    </row>
    <row r="240" spans="1:11" x14ac:dyDescent="0.2">
      <c r="A240" s="10">
        <v>238</v>
      </c>
      <c r="B240" s="16" t="s">
        <v>29</v>
      </c>
      <c r="I240" s="10">
        <v>238</v>
      </c>
      <c r="J240" s="16" t="s">
        <v>36</v>
      </c>
      <c r="K240" s="16" t="s">
        <v>29</v>
      </c>
    </row>
    <row r="241" spans="1:11" x14ac:dyDescent="0.2">
      <c r="A241" s="10">
        <v>239</v>
      </c>
      <c r="B241" s="16" t="s">
        <v>29</v>
      </c>
      <c r="I241" s="10">
        <v>239</v>
      </c>
      <c r="J241" s="16" t="s">
        <v>36</v>
      </c>
      <c r="K241" s="16" t="s">
        <v>29</v>
      </c>
    </row>
    <row r="242" spans="1:11" x14ac:dyDescent="0.2">
      <c r="A242" s="10">
        <v>240</v>
      </c>
      <c r="B242" s="16" t="s">
        <v>28</v>
      </c>
      <c r="I242" s="10">
        <v>240</v>
      </c>
      <c r="J242" s="16" t="s">
        <v>32</v>
      </c>
      <c r="K242" s="16" t="s">
        <v>28</v>
      </c>
    </row>
    <row r="243" spans="1:11" x14ac:dyDescent="0.2">
      <c r="A243" s="10">
        <v>241</v>
      </c>
      <c r="B243" s="16" t="s">
        <v>28</v>
      </c>
      <c r="I243" s="10">
        <v>241</v>
      </c>
      <c r="J243" s="16" t="s">
        <v>32</v>
      </c>
      <c r="K243" s="16" t="s">
        <v>28</v>
      </c>
    </row>
    <row r="244" spans="1:11" x14ac:dyDescent="0.2">
      <c r="A244" s="10">
        <v>242</v>
      </c>
      <c r="B244" s="16" t="s">
        <v>28</v>
      </c>
      <c r="I244" s="10">
        <v>242</v>
      </c>
      <c r="J244" s="16" t="s">
        <v>32</v>
      </c>
      <c r="K244" s="16" t="s">
        <v>28</v>
      </c>
    </row>
    <row r="245" spans="1:11" x14ac:dyDescent="0.2">
      <c r="A245" s="10">
        <v>243</v>
      </c>
      <c r="B245" s="16" t="s">
        <v>28</v>
      </c>
      <c r="I245" s="10">
        <v>243</v>
      </c>
      <c r="J245" s="16" t="s">
        <v>32</v>
      </c>
      <c r="K245" s="16" t="s">
        <v>28</v>
      </c>
    </row>
    <row r="246" spans="1:11" x14ac:dyDescent="0.2">
      <c r="A246" s="10">
        <v>244</v>
      </c>
      <c r="B246" s="16" t="s">
        <v>28</v>
      </c>
      <c r="I246" s="10">
        <v>244</v>
      </c>
      <c r="J246" s="16" t="s">
        <v>32</v>
      </c>
      <c r="K246" s="16" t="s">
        <v>28</v>
      </c>
    </row>
    <row r="247" spans="1:11" x14ac:dyDescent="0.2">
      <c r="A247" s="10">
        <v>245</v>
      </c>
      <c r="B247" s="16" t="s">
        <v>28</v>
      </c>
      <c r="I247" s="10">
        <v>245</v>
      </c>
      <c r="J247" s="16" t="s">
        <v>32</v>
      </c>
      <c r="K247" s="16" t="s">
        <v>28</v>
      </c>
    </row>
    <row r="248" spans="1:11" x14ac:dyDescent="0.2">
      <c r="A248" s="10">
        <v>246</v>
      </c>
      <c r="B248" s="16" t="s">
        <v>28</v>
      </c>
      <c r="I248" s="10">
        <v>246</v>
      </c>
      <c r="J248" s="16" t="s">
        <v>32</v>
      </c>
      <c r="K248" s="16" t="s">
        <v>28</v>
      </c>
    </row>
    <row r="249" spans="1:11" x14ac:dyDescent="0.2">
      <c r="A249" s="10">
        <v>247</v>
      </c>
      <c r="B249" s="16" t="s">
        <v>28</v>
      </c>
      <c r="I249" s="10">
        <v>247</v>
      </c>
      <c r="J249" s="16" t="s">
        <v>32</v>
      </c>
      <c r="K249" s="16" t="s">
        <v>28</v>
      </c>
    </row>
    <row r="250" spans="1:11" x14ac:dyDescent="0.2">
      <c r="A250" s="10">
        <v>248</v>
      </c>
      <c r="B250" s="16" t="s">
        <v>28</v>
      </c>
      <c r="I250" s="10">
        <v>248</v>
      </c>
      <c r="J250" s="16" t="s">
        <v>32</v>
      </c>
      <c r="K250" s="16" t="s">
        <v>28</v>
      </c>
    </row>
    <row r="251" spans="1:11" x14ac:dyDescent="0.2">
      <c r="A251" s="10">
        <v>249</v>
      </c>
      <c r="B251" s="16" t="s">
        <v>28</v>
      </c>
      <c r="I251" s="10">
        <v>249</v>
      </c>
      <c r="J251" s="16" t="s">
        <v>32</v>
      </c>
      <c r="K251" s="16" t="s">
        <v>28</v>
      </c>
    </row>
    <row r="252" spans="1:11" x14ac:dyDescent="0.2">
      <c r="A252" s="10">
        <v>250</v>
      </c>
      <c r="B252" s="16" t="s">
        <v>28</v>
      </c>
      <c r="I252" s="10">
        <v>250</v>
      </c>
      <c r="J252" s="16" t="s">
        <v>32</v>
      </c>
      <c r="K252" s="16" t="s">
        <v>28</v>
      </c>
    </row>
    <row r="253" spans="1:11" x14ac:dyDescent="0.2">
      <c r="A253" s="10">
        <v>251</v>
      </c>
      <c r="B253" s="16" t="s">
        <v>28</v>
      </c>
      <c r="I253" s="10">
        <v>251</v>
      </c>
      <c r="J253" s="16" t="s">
        <v>32</v>
      </c>
      <c r="K253" s="16" t="s">
        <v>28</v>
      </c>
    </row>
    <row r="254" spans="1:11" x14ac:dyDescent="0.2">
      <c r="A254" s="10">
        <v>252</v>
      </c>
      <c r="B254" s="16" t="s">
        <v>28</v>
      </c>
      <c r="I254" s="10">
        <v>252</v>
      </c>
      <c r="J254" s="16" t="s">
        <v>32</v>
      </c>
      <c r="K254" s="16" t="s">
        <v>28</v>
      </c>
    </row>
    <row r="255" spans="1:11" x14ac:dyDescent="0.2">
      <c r="A255" s="10">
        <v>253</v>
      </c>
      <c r="B255" s="16" t="s">
        <v>28</v>
      </c>
      <c r="I255" s="10">
        <v>253</v>
      </c>
      <c r="J255" s="16" t="s">
        <v>32</v>
      </c>
      <c r="K255" s="16" t="s">
        <v>28</v>
      </c>
    </row>
    <row r="256" spans="1:11" x14ac:dyDescent="0.2">
      <c r="A256" s="10">
        <v>254</v>
      </c>
      <c r="B256" s="16" t="s">
        <v>28</v>
      </c>
      <c r="I256" s="10">
        <v>254</v>
      </c>
      <c r="J256" s="16" t="s">
        <v>32</v>
      </c>
      <c r="K256" s="16" t="s">
        <v>28</v>
      </c>
    </row>
    <row r="257" spans="1:11" x14ac:dyDescent="0.2">
      <c r="A257" s="10">
        <v>255</v>
      </c>
      <c r="B257" s="16" t="s">
        <v>28</v>
      </c>
      <c r="I257" s="10">
        <v>255</v>
      </c>
      <c r="J257" s="16" t="s">
        <v>32</v>
      </c>
      <c r="K257" s="16" t="s">
        <v>28</v>
      </c>
    </row>
    <row r="258" spans="1:11" x14ac:dyDescent="0.2">
      <c r="A258" s="10">
        <v>256</v>
      </c>
      <c r="B258" s="16" t="s">
        <v>28</v>
      </c>
      <c r="I258" s="10">
        <v>256</v>
      </c>
      <c r="J258" s="16" t="s">
        <v>32</v>
      </c>
      <c r="K258" s="16" t="s">
        <v>28</v>
      </c>
    </row>
    <row r="259" spans="1:11" x14ac:dyDescent="0.2">
      <c r="A259" s="10">
        <v>257</v>
      </c>
      <c r="B259" s="16" t="s">
        <v>28</v>
      </c>
      <c r="I259" s="10">
        <v>257</v>
      </c>
      <c r="J259" s="16" t="s">
        <v>32</v>
      </c>
      <c r="K259" s="16" t="s">
        <v>28</v>
      </c>
    </row>
    <row r="260" spans="1:11" x14ac:dyDescent="0.2">
      <c r="A260" s="10">
        <v>258</v>
      </c>
      <c r="B260" s="16" t="s">
        <v>28</v>
      </c>
      <c r="I260" s="10">
        <v>258</v>
      </c>
      <c r="J260" s="16" t="s">
        <v>32</v>
      </c>
      <c r="K260" s="16" t="s">
        <v>28</v>
      </c>
    </row>
    <row r="261" spans="1:11" x14ac:dyDescent="0.2">
      <c r="A261" s="10">
        <v>259</v>
      </c>
      <c r="B261" s="16" t="s">
        <v>28</v>
      </c>
      <c r="I261" s="10">
        <v>259</v>
      </c>
      <c r="J261" s="16" t="s">
        <v>32</v>
      </c>
      <c r="K261" s="16" t="s">
        <v>28</v>
      </c>
    </row>
    <row r="262" spans="1:11" x14ac:dyDescent="0.2">
      <c r="A262" s="10">
        <v>260</v>
      </c>
      <c r="B262" s="16" t="s">
        <v>28</v>
      </c>
      <c r="I262" s="10">
        <v>260</v>
      </c>
      <c r="J262" s="16" t="s">
        <v>32</v>
      </c>
      <c r="K262" s="16" t="s">
        <v>28</v>
      </c>
    </row>
    <row r="263" spans="1:11" x14ac:dyDescent="0.2">
      <c r="A263" s="10">
        <v>261</v>
      </c>
      <c r="B263" s="16" t="s">
        <v>28</v>
      </c>
      <c r="I263" s="10">
        <v>261</v>
      </c>
      <c r="J263" s="16" t="s">
        <v>32</v>
      </c>
      <c r="K263" s="16" t="s">
        <v>28</v>
      </c>
    </row>
    <row r="264" spans="1:11" x14ac:dyDescent="0.2">
      <c r="A264" s="10">
        <v>262</v>
      </c>
      <c r="B264" s="16" t="s">
        <v>28</v>
      </c>
      <c r="I264" s="10">
        <v>262</v>
      </c>
      <c r="J264" s="16" t="s">
        <v>32</v>
      </c>
      <c r="K264" s="16" t="s">
        <v>28</v>
      </c>
    </row>
    <row r="265" spans="1:11" x14ac:dyDescent="0.2">
      <c r="A265" s="10">
        <v>263</v>
      </c>
      <c r="B265" s="16" t="s">
        <v>28</v>
      </c>
      <c r="I265" s="10">
        <v>263</v>
      </c>
      <c r="J265" s="16" t="s">
        <v>32</v>
      </c>
      <c r="K265" s="16" t="s">
        <v>28</v>
      </c>
    </row>
    <row r="266" spans="1:11" x14ac:dyDescent="0.2">
      <c r="A266" s="10">
        <v>264</v>
      </c>
      <c r="B266" s="16" t="s">
        <v>28</v>
      </c>
      <c r="I266" s="10">
        <v>264</v>
      </c>
      <c r="J266" s="16" t="s">
        <v>32</v>
      </c>
      <c r="K266" s="16" t="s">
        <v>28</v>
      </c>
    </row>
    <row r="267" spans="1:11" x14ac:dyDescent="0.2">
      <c r="A267" s="10">
        <v>265</v>
      </c>
      <c r="B267" s="16" t="s">
        <v>28</v>
      </c>
      <c r="I267" s="10">
        <v>265</v>
      </c>
      <c r="J267" s="16" t="s">
        <v>32</v>
      </c>
      <c r="K267" s="16" t="s">
        <v>28</v>
      </c>
    </row>
    <row r="268" spans="1:11" x14ac:dyDescent="0.2">
      <c r="A268" s="10">
        <v>266</v>
      </c>
      <c r="B268" s="16" t="s">
        <v>28</v>
      </c>
      <c r="I268" s="10">
        <v>266</v>
      </c>
      <c r="J268" s="16" t="s">
        <v>32</v>
      </c>
      <c r="K268" s="16" t="s">
        <v>28</v>
      </c>
    </row>
    <row r="269" spans="1:11" x14ac:dyDescent="0.2">
      <c r="A269" s="10">
        <v>267</v>
      </c>
      <c r="B269" s="16" t="s">
        <v>28</v>
      </c>
      <c r="I269" s="10">
        <v>267</v>
      </c>
      <c r="J269" s="16" t="s">
        <v>32</v>
      </c>
      <c r="K269" s="16" t="s">
        <v>28</v>
      </c>
    </row>
    <row r="270" spans="1:11" x14ac:dyDescent="0.2">
      <c r="A270" s="10">
        <v>268</v>
      </c>
      <c r="B270" s="16" t="s">
        <v>28</v>
      </c>
      <c r="I270" s="10">
        <v>268</v>
      </c>
      <c r="J270" s="16" t="s">
        <v>32</v>
      </c>
      <c r="K270" s="16" t="s">
        <v>28</v>
      </c>
    </row>
    <row r="271" spans="1:11" x14ac:dyDescent="0.2">
      <c r="A271" s="10">
        <v>269</v>
      </c>
      <c r="B271" s="16" t="s">
        <v>28</v>
      </c>
      <c r="I271" s="10">
        <v>269</v>
      </c>
      <c r="J271" s="16" t="s">
        <v>32</v>
      </c>
      <c r="K271" s="16" t="s">
        <v>28</v>
      </c>
    </row>
    <row r="272" spans="1:11" x14ac:dyDescent="0.2">
      <c r="A272" s="10">
        <v>270</v>
      </c>
      <c r="B272" s="16" t="s">
        <v>28</v>
      </c>
      <c r="I272" s="10">
        <v>270</v>
      </c>
      <c r="J272" s="16" t="s">
        <v>32</v>
      </c>
      <c r="K272" s="16" t="s">
        <v>28</v>
      </c>
    </row>
    <row r="273" spans="1:11" x14ac:dyDescent="0.2">
      <c r="A273" s="10">
        <v>271</v>
      </c>
      <c r="B273" s="16" t="s">
        <v>28</v>
      </c>
      <c r="I273" s="10">
        <v>271</v>
      </c>
      <c r="J273" s="16" t="s">
        <v>32</v>
      </c>
      <c r="K273" s="16" t="s">
        <v>28</v>
      </c>
    </row>
    <row r="274" spans="1:11" x14ac:dyDescent="0.2">
      <c r="A274" s="10">
        <v>272</v>
      </c>
      <c r="B274" s="16" t="s">
        <v>28</v>
      </c>
      <c r="I274" s="10">
        <v>272</v>
      </c>
      <c r="J274" s="16" t="s">
        <v>32</v>
      </c>
      <c r="K274" s="16" t="s">
        <v>28</v>
      </c>
    </row>
    <row r="275" spans="1:11" x14ac:dyDescent="0.2">
      <c r="A275" s="10">
        <v>273</v>
      </c>
      <c r="B275" s="16" t="s">
        <v>28</v>
      </c>
      <c r="I275" s="10">
        <v>273</v>
      </c>
      <c r="J275" s="16" t="s">
        <v>32</v>
      </c>
      <c r="K275" s="16" t="s">
        <v>28</v>
      </c>
    </row>
    <row r="276" spans="1:11" x14ac:dyDescent="0.2">
      <c r="A276" s="10">
        <v>274</v>
      </c>
      <c r="B276" s="16" t="s">
        <v>28</v>
      </c>
      <c r="I276" s="10">
        <v>274</v>
      </c>
      <c r="J276" s="16" t="s">
        <v>32</v>
      </c>
      <c r="K276" s="16" t="s">
        <v>28</v>
      </c>
    </row>
    <row r="277" spans="1:11" x14ac:dyDescent="0.2">
      <c r="A277" s="10">
        <v>275</v>
      </c>
      <c r="B277" s="16" t="s">
        <v>28</v>
      </c>
      <c r="I277" s="10">
        <v>275</v>
      </c>
      <c r="J277" s="16" t="s">
        <v>32</v>
      </c>
      <c r="K277" s="16" t="s">
        <v>28</v>
      </c>
    </row>
    <row r="278" spans="1:11" x14ac:dyDescent="0.2">
      <c r="A278" s="10">
        <v>276</v>
      </c>
      <c r="B278" s="16" t="s">
        <v>28</v>
      </c>
      <c r="I278" s="10">
        <v>276</v>
      </c>
      <c r="J278" s="16" t="s">
        <v>32</v>
      </c>
      <c r="K278" s="16" t="s">
        <v>28</v>
      </c>
    </row>
    <row r="279" spans="1:11" x14ac:dyDescent="0.2">
      <c r="A279" s="10">
        <v>277</v>
      </c>
      <c r="B279" s="16" t="s">
        <v>28</v>
      </c>
      <c r="I279" s="10">
        <v>277</v>
      </c>
      <c r="J279" s="16" t="s">
        <v>32</v>
      </c>
      <c r="K279" s="16" t="s">
        <v>28</v>
      </c>
    </row>
    <row r="280" spans="1:11" x14ac:dyDescent="0.2">
      <c r="A280" s="10">
        <v>278</v>
      </c>
      <c r="B280" s="16" t="s">
        <v>28</v>
      </c>
      <c r="I280" s="10">
        <v>278</v>
      </c>
      <c r="J280" s="16" t="s">
        <v>32</v>
      </c>
      <c r="K280" s="16" t="s">
        <v>28</v>
      </c>
    </row>
    <row r="281" spans="1:11" x14ac:dyDescent="0.2">
      <c r="A281" s="10">
        <v>279</v>
      </c>
      <c r="B281" s="16" t="s">
        <v>28</v>
      </c>
      <c r="I281" s="10">
        <v>279</v>
      </c>
      <c r="J281" s="16" t="s">
        <v>32</v>
      </c>
      <c r="K281" s="16" t="s">
        <v>28</v>
      </c>
    </row>
    <row r="282" spans="1:11" x14ac:dyDescent="0.2">
      <c r="A282" s="10">
        <v>280</v>
      </c>
      <c r="B282" s="16" t="s">
        <v>28</v>
      </c>
      <c r="I282" s="10">
        <v>280</v>
      </c>
      <c r="J282" s="16" t="s">
        <v>32</v>
      </c>
      <c r="K282" s="16" t="s">
        <v>28</v>
      </c>
    </row>
    <row r="283" spans="1:11" x14ac:dyDescent="0.2">
      <c r="A283" s="10">
        <v>281</v>
      </c>
      <c r="B283" s="16" t="s">
        <v>28</v>
      </c>
      <c r="I283" s="10">
        <v>281</v>
      </c>
      <c r="J283" s="16" t="s">
        <v>32</v>
      </c>
      <c r="K283" s="16" t="s">
        <v>28</v>
      </c>
    </row>
    <row r="284" spans="1:11" x14ac:dyDescent="0.2">
      <c r="A284" s="10">
        <v>282</v>
      </c>
      <c r="B284" s="16" t="s">
        <v>28</v>
      </c>
      <c r="I284" s="10">
        <v>282</v>
      </c>
      <c r="J284" s="16" t="s">
        <v>32</v>
      </c>
      <c r="K284" s="16" t="s">
        <v>28</v>
      </c>
    </row>
    <row r="285" spans="1:11" x14ac:dyDescent="0.2">
      <c r="A285" s="10">
        <v>283</v>
      </c>
      <c r="B285" s="16" t="s">
        <v>28</v>
      </c>
      <c r="I285" s="10">
        <v>283</v>
      </c>
      <c r="J285" s="16" t="s">
        <v>32</v>
      </c>
      <c r="K285" s="16" t="s">
        <v>28</v>
      </c>
    </row>
    <row r="286" spans="1:11" x14ac:dyDescent="0.2">
      <c r="A286" s="10">
        <v>284</v>
      </c>
      <c r="B286" s="16" t="s">
        <v>28</v>
      </c>
      <c r="I286" s="10">
        <v>284</v>
      </c>
      <c r="J286" s="16" t="s">
        <v>32</v>
      </c>
      <c r="K286" s="16" t="s">
        <v>28</v>
      </c>
    </row>
    <row r="287" spans="1:11" x14ac:dyDescent="0.2">
      <c r="A287" s="10">
        <v>285</v>
      </c>
      <c r="B287" s="16" t="s">
        <v>28</v>
      </c>
      <c r="I287" s="10">
        <v>285</v>
      </c>
      <c r="J287" s="16" t="s">
        <v>32</v>
      </c>
      <c r="K287" s="16" t="s">
        <v>28</v>
      </c>
    </row>
    <row r="288" spans="1:11" x14ac:dyDescent="0.2">
      <c r="A288" s="10">
        <v>286</v>
      </c>
      <c r="B288" s="16" t="s">
        <v>28</v>
      </c>
      <c r="I288" s="10">
        <v>286</v>
      </c>
      <c r="J288" s="16" t="s">
        <v>32</v>
      </c>
      <c r="K288" s="16" t="s">
        <v>28</v>
      </c>
    </row>
    <row r="289" spans="1:11" x14ac:dyDescent="0.2">
      <c r="A289" s="10">
        <v>287</v>
      </c>
      <c r="B289" s="16" t="s">
        <v>28</v>
      </c>
      <c r="I289" s="10">
        <v>287</v>
      </c>
      <c r="J289" s="16" t="s">
        <v>32</v>
      </c>
      <c r="K289" s="16" t="s">
        <v>28</v>
      </c>
    </row>
    <row r="290" spans="1:11" x14ac:dyDescent="0.2">
      <c r="A290" s="10">
        <v>288</v>
      </c>
      <c r="B290" s="16" t="s">
        <v>28</v>
      </c>
      <c r="I290" s="10">
        <v>288</v>
      </c>
      <c r="J290" s="16" t="s">
        <v>32</v>
      </c>
      <c r="K290" s="16" t="s">
        <v>28</v>
      </c>
    </row>
    <row r="291" spans="1:11" x14ac:dyDescent="0.2">
      <c r="A291" s="10">
        <v>289</v>
      </c>
      <c r="B291" s="16" t="s">
        <v>28</v>
      </c>
      <c r="I291" s="10">
        <v>289</v>
      </c>
      <c r="J291" s="16" t="s">
        <v>32</v>
      </c>
      <c r="K291" s="16" t="s">
        <v>28</v>
      </c>
    </row>
    <row r="292" spans="1:11" x14ac:dyDescent="0.2">
      <c r="A292" s="10">
        <v>290</v>
      </c>
      <c r="B292" s="16" t="s">
        <v>28</v>
      </c>
      <c r="I292" s="10">
        <v>290</v>
      </c>
      <c r="J292" s="16" t="s">
        <v>32</v>
      </c>
      <c r="K292" s="16" t="s">
        <v>28</v>
      </c>
    </row>
    <row r="293" spans="1:11" x14ac:dyDescent="0.2">
      <c r="A293" s="10">
        <v>291</v>
      </c>
      <c r="B293" s="16" t="s">
        <v>28</v>
      </c>
      <c r="I293" s="10">
        <v>291</v>
      </c>
      <c r="J293" s="16" t="s">
        <v>32</v>
      </c>
      <c r="K293" s="16" t="s">
        <v>28</v>
      </c>
    </row>
    <row r="294" spans="1:11" x14ac:dyDescent="0.2">
      <c r="A294" s="10">
        <v>292</v>
      </c>
      <c r="B294" s="16" t="s">
        <v>28</v>
      </c>
      <c r="I294" s="10">
        <v>292</v>
      </c>
      <c r="J294" s="16" t="s">
        <v>32</v>
      </c>
      <c r="K294" s="16" t="s">
        <v>28</v>
      </c>
    </row>
    <row r="295" spans="1:11" x14ac:dyDescent="0.2">
      <c r="A295" s="10">
        <v>293</v>
      </c>
      <c r="B295" s="16" t="s">
        <v>28</v>
      </c>
      <c r="I295" s="10">
        <v>293</v>
      </c>
      <c r="J295" s="16" t="s">
        <v>32</v>
      </c>
      <c r="K295" s="16" t="s">
        <v>28</v>
      </c>
    </row>
    <row r="296" spans="1:11" x14ac:dyDescent="0.2">
      <c r="A296" s="10">
        <v>294</v>
      </c>
      <c r="B296" s="16" t="s">
        <v>28</v>
      </c>
      <c r="I296" s="10">
        <v>294</v>
      </c>
      <c r="J296" s="16" t="s">
        <v>32</v>
      </c>
      <c r="K296" s="16" t="s">
        <v>28</v>
      </c>
    </row>
    <row r="297" spans="1:11" x14ac:dyDescent="0.2">
      <c r="A297" s="10">
        <v>295</v>
      </c>
      <c r="B297" s="16" t="s">
        <v>28</v>
      </c>
      <c r="I297" s="10">
        <v>295</v>
      </c>
      <c r="J297" s="16" t="s">
        <v>32</v>
      </c>
      <c r="K297" s="16" t="s">
        <v>28</v>
      </c>
    </row>
    <row r="298" spans="1:11" x14ac:dyDescent="0.2">
      <c r="A298" s="10">
        <v>296</v>
      </c>
      <c r="B298" s="16" t="s">
        <v>28</v>
      </c>
      <c r="I298" s="10">
        <v>296</v>
      </c>
      <c r="J298" s="16" t="s">
        <v>32</v>
      </c>
      <c r="K298" s="16" t="s">
        <v>28</v>
      </c>
    </row>
    <row r="299" spans="1:11" x14ac:dyDescent="0.2">
      <c r="A299" s="10">
        <v>297</v>
      </c>
      <c r="B299" s="16" t="s">
        <v>28</v>
      </c>
      <c r="I299" s="10">
        <v>297</v>
      </c>
      <c r="J299" s="16" t="s">
        <v>32</v>
      </c>
      <c r="K299" s="16" t="s">
        <v>28</v>
      </c>
    </row>
    <row r="300" spans="1:11" x14ac:dyDescent="0.2">
      <c r="A300" s="10">
        <v>298</v>
      </c>
      <c r="B300" s="16" t="s">
        <v>28</v>
      </c>
      <c r="I300" s="10">
        <v>298</v>
      </c>
      <c r="J300" s="16" t="s">
        <v>32</v>
      </c>
      <c r="K300" s="16" t="s">
        <v>28</v>
      </c>
    </row>
    <row r="301" spans="1:11" x14ac:dyDescent="0.2">
      <c r="A301" s="10">
        <v>299</v>
      </c>
      <c r="B301" s="16" t="s">
        <v>28</v>
      </c>
      <c r="I301" s="10">
        <v>299</v>
      </c>
      <c r="J301" s="16" t="s">
        <v>32</v>
      </c>
      <c r="K301" s="16" t="s">
        <v>28</v>
      </c>
    </row>
    <row r="302" spans="1:11" x14ac:dyDescent="0.2">
      <c r="A302" s="10">
        <v>300</v>
      </c>
      <c r="B302" s="16" t="s">
        <v>28</v>
      </c>
      <c r="I302" s="10">
        <v>300</v>
      </c>
      <c r="J302" s="16" t="s">
        <v>31</v>
      </c>
      <c r="K302" s="16" t="s">
        <v>28</v>
      </c>
    </row>
    <row r="303" spans="1:11" x14ac:dyDescent="0.2">
      <c r="I303" s="10">
        <v>301</v>
      </c>
      <c r="J303" s="16" t="s">
        <v>31</v>
      </c>
    </row>
    <row r="304" spans="1:11" x14ac:dyDescent="0.2">
      <c r="I304" s="10">
        <v>302</v>
      </c>
      <c r="J304" s="16" t="s">
        <v>31</v>
      </c>
    </row>
    <row r="305" spans="9:10" x14ac:dyDescent="0.2">
      <c r="I305" s="10">
        <v>303</v>
      </c>
      <c r="J305" s="16" t="s">
        <v>31</v>
      </c>
    </row>
    <row r="306" spans="9:10" x14ac:dyDescent="0.2">
      <c r="I306" s="10">
        <v>304</v>
      </c>
      <c r="J306" s="16" t="s">
        <v>31</v>
      </c>
    </row>
    <row r="307" spans="9:10" x14ac:dyDescent="0.2">
      <c r="I307" s="10">
        <v>305</v>
      </c>
      <c r="J307" s="16" t="s">
        <v>31</v>
      </c>
    </row>
    <row r="308" spans="9:10" x14ac:dyDescent="0.2">
      <c r="I308" s="10">
        <v>306</v>
      </c>
      <c r="J308" s="16" t="s">
        <v>31</v>
      </c>
    </row>
    <row r="309" spans="9:10" x14ac:dyDescent="0.2">
      <c r="I309" s="10">
        <v>307</v>
      </c>
      <c r="J309" s="16" t="s">
        <v>31</v>
      </c>
    </row>
    <row r="310" spans="9:10" x14ac:dyDescent="0.2">
      <c r="I310" s="10">
        <v>308</v>
      </c>
      <c r="J310" s="16" t="s">
        <v>31</v>
      </c>
    </row>
    <row r="311" spans="9:10" x14ac:dyDescent="0.2">
      <c r="I311" s="10">
        <v>309</v>
      </c>
      <c r="J311" s="16" t="s">
        <v>31</v>
      </c>
    </row>
    <row r="312" spans="9:10" x14ac:dyDescent="0.2">
      <c r="I312" s="10">
        <v>310</v>
      </c>
      <c r="J312" s="16" t="s">
        <v>31</v>
      </c>
    </row>
    <row r="313" spans="9:10" x14ac:dyDescent="0.2">
      <c r="I313" s="10">
        <v>311</v>
      </c>
      <c r="J313" s="16" t="s">
        <v>31</v>
      </c>
    </row>
    <row r="314" spans="9:10" x14ac:dyDescent="0.2">
      <c r="I314" s="10">
        <v>312</v>
      </c>
      <c r="J314" s="16" t="s">
        <v>31</v>
      </c>
    </row>
    <row r="315" spans="9:10" x14ac:dyDescent="0.2">
      <c r="I315" s="10">
        <v>313</v>
      </c>
      <c r="J315" s="16" t="s">
        <v>31</v>
      </c>
    </row>
    <row r="316" spans="9:10" x14ac:dyDescent="0.2">
      <c r="I316" s="10">
        <v>314</v>
      </c>
      <c r="J316" s="16" t="s">
        <v>31</v>
      </c>
    </row>
    <row r="317" spans="9:10" x14ac:dyDescent="0.2">
      <c r="I317" s="10">
        <v>315</v>
      </c>
      <c r="J317" s="16" t="s">
        <v>31</v>
      </c>
    </row>
    <row r="318" spans="9:10" x14ac:dyDescent="0.2">
      <c r="I318" s="10">
        <v>316</v>
      </c>
      <c r="J318" s="16" t="s">
        <v>31</v>
      </c>
    </row>
    <row r="319" spans="9:10" x14ac:dyDescent="0.2">
      <c r="I319" s="10">
        <v>317</v>
      </c>
      <c r="J319" s="16" t="s">
        <v>31</v>
      </c>
    </row>
    <row r="320" spans="9:10" x14ac:dyDescent="0.2">
      <c r="I320" s="10">
        <v>318</v>
      </c>
      <c r="J320" s="16" t="s">
        <v>31</v>
      </c>
    </row>
    <row r="321" spans="9:10" x14ac:dyDescent="0.2">
      <c r="I321" s="10">
        <v>319</v>
      </c>
      <c r="J321" s="16" t="s">
        <v>31</v>
      </c>
    </row>
    <row r="322" spans="9:10" x14ac:dyDescent="0.2">
      <c r="I322" s="10">
        <v>320</v>
      </c>
      <c r="J322" s="16" t="s">
        <v>31</v>
      </c>
    </row>
    <row r="323" spans="9:10" x14ac:dyDescent="0.2">
      <c r="I323" s="10">
        <v>321</v>
      </c>
      <c r="J323" s="16" t="s">
        <v>31</v>
      </c>
    </row>
    <row r="324" spans="9:10" x14ac:dyDescent="0.2">
      <c r="I324" s="10">
        <v>322</v>
      </c>
      <c r="J324" s="16" t="s">
        <v>31</v>
      </c>
    </row>
    <row r="325" spans="9:10" x14ac:dyDescent="0.2">
      <c r="I325" s="10">
        <v>323</v>
      </c>
      <c r="J325" s="16" t="s">
        <v>31</v>
      </c>
    </row>
    <row r="326" spans="9:10" x14ac:dyDescent="0.2">
      <c r="I326" s="10">
        <v>324</v>
      </c>
      <c r="J326" s="16" t="s">
        <v>31</v>
      </c>
    </row>
    <row r="327" spans="9:10" x14ac:dyDescent="0.2">
      <c r="I327" s="10">
        <v>325</v>
      </c>
      <c r="J327" s="16" t="s">
        <v>31</v>
      </c>
    </row>
    <row r="328" spans="9:10" x14ac:dyDescent="0.2">
      <c r="I328" s="10">
        <v>326</v>
      </c>
      <c r="J328" s="16" t="s">
        <v>31</v>
      </c>
    </row>
    <row r="329" spans="9:10" x14ac:dyDescent="0.2">
      <c r="I329" s="10">
        <v>327</v>
      </c>
      <c r="J329" s="16" t="s">
        <v>31</v>
      </c>
    </row>
    <row r="330" spans="9:10" x14ac:dyDescent="0.2">
      <c r="I330" s="10">
        <v>328</v>
      </c>
      <c r="J330" s="16" t="s">
        <v>31</v>
      </c>
    </row>
    <row r="331" spans="9:10" x14ac:dyDescent="0.2">
      <c r="I331" s="10">
        <v>329</v>
      </c>
      <c r="J331" s="16" t="s">
        <v>31</v>
      </c>
    </row>
    <row r="332" spans="9:10" x14ac:dyDescent="0.2">
      <c r="I332" s="10">
        <v>330</v>
      </c>
      <c r="J332" s="16" t="s">
        <v>31</v>
      </c>
    </row>
    <row r="333" spans="9:10" x14ac:dyDescent="0.2">
      <c r="I333" s="10">
        <v>331</v>
      </c>
      <c r="J333" s="16" t="s">
        <v>31</v>
      </c>
    </row>
    <row r="334" spans="9:10" x14ac:dyDescent="0.2">
      <c r="I334" s="10">
        <v>332</v>
      </c>
      <c r="J334" s="16" t="s">
        <v>31</v>
      </c>
    </row>
    <row r="335" spans="9:10" x14ac:dyDescent="0.2">
      <c r="I335" s="10">
        <v>333</v>
      </c>
      <c r="J335" s="16" t="s">
        <v>31</v>
      </c>
    </row>
    <row r="336" spans="9:10" x14ac:dyDescent="0.2">
      <c r="I336" s="10">
        <v>334</v>
      </c>
      <c r="J336" s="16" t="s">
        <v>31</v>
      </c>
    </row>
    <row r="337" spans="9:10" x14ac:dyDescent="0.2">
      <c r="I337" s="10">
        <v>335</v>
      </c>
      <c r="J337" s="16" t="s">
        <v>31</v>
      </c>
    </row>
    <row r="338" spans="9:10" x14ac:dyDescent="0.2">
      <c r="I338" s="10">
        <v>336</v>
      </c>
      <c r="J338" s="16" t="s">
        <v>31</v>
      </c>
    </row>
    <row r="339" spans="9:10" x14ac:dyDescent="0.2">
      <c r="I339" s="10">
        <v>337</v>
      </c>
      <c r="J339" s="16" t="s">
        <v>31</v>
      </c>
    </row>
    <row r="340" spans="9:10" x14ac:dyDescent="0.2">
      <c r="I340" s="10">
        <v>338</v>
      </c>
      <c r="J340" s="16" t="s">
        <v>31</v>
      </c>
    </row>
    <row r="341" spans="9:10" x14ac:dyDescent="0.2">
      <c r="I341" s="10">
        <v>339</v>
      </c>
      <c r="J341" s="16" t="s">
        <v>31</v>
      </c>
    </row>
    <row r="342" spans="9:10" x14ac:dyDescent="0.2">
      <c r="I342" s="10">
        <v>340</v>
      </c>
      <c r="J342" s="16" t="s">
        <v>31</v>
      </c>
    </row>
    <row r="343" spans="9:10" x14ac:dyDescent="0.2">
      <c r="I343" s="10">
        <v>341</v>
      </c>
      <c r="J343" s="16" t="s">
        <v>31</v>
      </c>
    </row>
    <row r="344" spans="9:10" x14ac:dyDescent="0.2">
      <c r="I344" s="10">
        <v>342</v>
      </c>
      <c r="J344" s="16" t="s">
        <v>31</v>
      </c>
    </row>
    <row r="345" spans="9:10" x14ac:dyDescent="0.2">
      <c r="I345" s="10">
        <v>343</v>
      </c>
      <c r="J345" s="16" t="s">
        <v>31</v>
      </c>
    </row>
    <row r="346" spans="9:10" x14ac:dyDescent="0.2">
      <c r="I346" s="10">
        <v>344</v>
      </c>
      <c r="J346" s="16" t="s">
        <v>31</v>
      </c>
    </row>
    <row r="347" spans="9:10" x14ac:dyDescent="0.2">
      <c r="I347" s="10">
        <v>345</v>
      </c>
      <c r="J347" s="16" t="s">
        <v>31</v>
      </c>
    </row>
    <row r="348" spans="9:10" x14ac:dyDescent="0.2">
      <c r="I348" s="10">
        <v>346</v>
      </c>
      <c r="J348" s="16" t="s">
        <v>31</v>
      </c>
    </row>
    <row r="349" spans="9:10" x14ac:dyDescent="0.2">
      <c r="I349" s="10">
        <v>347</v>
      </c>
      <c r="J349" s="16" t="s">
        <v>31</v>
      </c>
    </row>
    <row r="350" spans="9:10" x14ac:dyDescent="0.2">
      <c r="I350" s="10">
        <v>348</v>
      </c>
      <c r="J350" s="16" t="s">
        <v>31</v>
      </c>
    </row>
    <row r="351" spans="9:10" x14ac:dyDescent="0.2">
      <c r="I351" s="10">
        <v>349</v>
      </c>
      <c r="J351" s="16" t="s">
        <v>31</v>
      </c>
    </row>
    <row r="352" spans="9:10" x14ac:dyDescent="0.2">
      <c r="I352" s="10">
        <v>350</v>
      </c>
      <c r="J352" s="16" t="s">
        <v>31</v>
      </c>
    </row>
    <row r="353" spans="9:10" x14ac:dyDescent="0.2">
      <c r="I353" s="10">
        <v>351</v>
      </c>
      <c r="J353" s="16" t="s">
        <v>31</v>
      </c>
    </row>
    <row r="354" spans="9:10" x14ac:dyDescent="0.2">
      <c r="I354" s="10">
        <v>352</v>
      </c>
      <c r="J354" s="16" t="s">
        <v>31</v>
      </c>
    </row>
    <row r="355" spans="9:10" x14ac:dyDescent="0.2">
      <c r="I355" s="10">
        <v>353</v>
      </c>
      <c r="J355" s="16" t="s">
        <v>31</v>
      </c>
    </row>
    <row r="356" spans="9:10" x14ac:dyDescent="0.2">
      <c r="I356" s="10">
        <v>354</v>
      </c>
      <c r="J356" s="16" t="s">
        <v>31</v>
      </c>
    </row>
    <row r="357" spans="9:10" x14ac:dyDescent="0.2">
      <c r="I357" s="10">
        <v>355</v>
      </c>
      <c r="J357" s="16" t="s">
        <v>31</v>
      </c>
    </row>
    <row r="358" spans="9:10" x14ac:dyDescent="0.2">
      <c r="I358" s="10">
        <v>356</v>
      </c>
      <c r="J358" s="16" t="s">
        <v>31</v>
      </c>
    </row>
    <row r="359" spans="9:10" x14ac:dyDescent="0.2">
      <c r="I359" s="10">
        <v>357</v>
      </c>
      <c r="J359" s="16" t="s">
        <v>31</v>
      </c>
    </row>
    <row r="360" spans="9:10" x14ac:dyDescent="0.2">
      <c r="I360" s="10">
        <v>358</v>
      </c>
      <c r="J360" s="16" t="s">
        <v>31</v>
      </c>
    </row>
    <row r="361" spans="9:10" x14ac:dyDescent="0.2">
      <c r="I361" s="10">
        <v>359</v>
      </c>
      <c r="J361" s="16" t="s">
        <v>31</v>
      </c>
    </row>
    <row r="362" spans="9:10" x14ac:dyDescent="0.2">
      <c r="I362" s="10">
        <v>360</v>
      </c>
      <c r="J362" s="16" t="s">
        <v>30</v>
      </c>
    </row>
    <row r="363" spans="9:10" x14ac:dyDescent="0.2">
      <c r="I363" s="10">
        <v>361</v>
      </c>
      <c r="J363" s="16" t="s">
        <v>30</v>
      </c>
    </row>
    <row r="364" spans="9:10" x14ac:dyDescent="0.2">
      <c r="I364" s="10">
        <v>362</v>
      </c>
      <c r="J364" s="16" t="s">
        <v>30</v>
      </c>
    </row>
    <row r="365" spans="9:10" x14ac:dyDescent="0.2">
      <c r="I365" s="10">
        <v>363</v>
      </c>
      <c r="J365" s="16" t="s">
        <v>30</v>
      </c>
    </row>
    <row r="366" spans="9:10" x14ac:dyDescent="0.2">
      <c r="I366" s="10">
        <v>364</v>
      </c>
      <c r="J366" s="16" t="s">
        <v>30</v>
      </c>
    </row>
    <row r="367" spans="9:10" x14ac:dyDescent="0.2">
      <c r="I367" s="10">
        <v>365</v>
      </c>
      <c r="J367" s="16" t="s">
        <v>30</v>
      </c>
    </row>
    <row r="368" spans="9:10" x14ac:dyDescent="0.2">
      <c r="I368" s="10">
        <v>366</v>
      </c>
      <c r="J368" s="16" t="s">
        <v>30</v>
      </c>
    </row>
    <row r="369" spans="9:10" x14ac:dyDescent="0.2">
      <c r="I369" s="10">
        <v>367</v>
      </c>
      <c r="J369" s="16" t="s">
        <v>30</v>
      </c>
    </row>
    <row r="370" spans="9:10" x14ac:dyDescent="0.2">
      <c r="I370" s="10">
        <v>368</v>
      </c>
      <c r="J370" s="16" t="s">
        <v>30</v>
      </c>
    </row>
    <row r="371" spans="9:10" x14ac:dyDescent="0.2">
      <c r="I371" s="10">
        <v>369</v>
      </c>
      <c r="J371" s="16" t="s">
        <v>30</v>
      </c>
    </row>
    <row r="372" spans="9:10" x14ac:dyDescent="0.2">
      <c r="I372" s="10">
        <v>370</v>
      </c>
      <c r="J372" s="16" t="s">
        <v>30</v>
      </c>
    </row>
    <row r="373" spans="9:10" x14ac:dyDescent="0.2">
      <c r="I373" s="10">
        <v>371</v>
      </c>
      <c r="J373" s="16" t="s">
        <v>30</v>
      </c>
    </row>
    <row r="374" spans="9:10" x14ac:dyDescent="0.2">
      <c r="I374" s="10">
        <v>372</v>
      </c>
      <c r="J374" s="16" t="s">
        <v>30</v>
      </c>
    </row>
    <row r="375" spans="9:10" x14ac:dyDescent="0.2">
      <c r="I375" s="10">
        <v>373</v>
      </c>
      <c r="J375" s="16" t="s">
        <v>30</v>
      </c>
    </row>
    <row r="376" spans="9:10" x14ac:dyDescent="0.2">
      <c r="I376" s="10">
        <v>374</v>
      </c>
      <c r="J376" s="16" t="s">
        <v>30</v>
      </c>
    </row>
    <row r="377" spans="9:10" x14ac:dyDescent="0.2">
      <c r="I377" s="10">
        <v>375</v>
      </c>
      <c r="J377" s="16" t="s">
        <v>30</v>
      </c>
    </row>
    <row r="378" spans="9:10" x14ac:dyDescent="0.2">
      <c r="I378" s="10">
        <v>376</v>
      </c>
      <c r="J378" s="16" t="s">
        <v>30</v>
      </c>
    </row>
    <row r="379" spans="9:10" x14ac:dyDescent="0.2">
      <c r="I379" s="10">
        <v>377</v>
      </c>
      <c r="J379" s="16" t="s">
        <v>30</v>
      </c>
    </row>
    <row r="380" spans="9:10" x14ac:dyDescent="0.2">
      <c r="I380" s="10">
        <v>378</v>
      </c>
      <c r="J380" s="16" t="s">
        <v>30</v>
      </c>
    </row>
    <row r="381" spans="9:10" x14ac:dyDescent="0.2">
      <c r="I381" s="10">
        <v>379</v>
      </c>
      <c r="J381" s="16" t="s">
        <v>30</v>
      </c>
    </row>
    <row r="382" spans="9:10" x14ac:dyDescent="0.2">
      <c r="I382" s="10">
        <v>380</v>
      </c>
      <c r="J382" s="16" t="s">
        <v>30</v>
      </c>
    </row>
    <row r="383" spans="9:10" x14ac:dyDescent="0.2">
      <c r="I383" s="10">
        <v>381</v>
      </c>
      <c r="J383" s="16" t="s">
        <v>30</v>
      </c>
    </row>
    <row r="384" spans="9:10" x14ac:dyDescent="0.2">
      <c r="I384" s="10">
        <v>382</v>
      </c>
      <c r="J384" s="16" t="s">
        <v>30</v>
      </c>
    </row>
    <row r="385" spans="9:10" x14ac:dyDescent="0.2">
      <c r="I385" s="10">
        <v>383</v>
      </c>
      <c r="J385" s="16" t="s">
        <v>30</v>
      </c>
    </row>
    <row r="386" spans="9:10" x14ac:dyDescent="0.2">
      <c r="I386" s="10">
        <v>384</v>
      </c>
      <c r="J386" s="16" t="s">
        <v>30</v>
      </c>
    </row>
    <row r="387" spans="9:10" x14ac:dyDescent="0.2">
      <c r="I387" s="10">
        <v>385</v>
      </c>
      <c r="J387" s="16" t="s">
        <v>30</v>
      </c>
    </row>
    <row r="388" spans="9:10" x14ac:dyDescent="0.2">
      <c r="I388" s="10">
        <v>386</v>
      </c>
      <c r="J388" s="16" t="s">
        <v>30</v>
      </c>
    </row>
    <row r="389" spans="9:10" x14ac:dyDescent="0.2">
      <c r="I389" s="10">
        <v>387</v>
      </c>
      <c r="J389" s="16" t="s">
        <v>30</v>
      </c>
    </row>
    <row r="390" spans="9:10" x14ac:dyDescent="0.2">
      <c r="I390" s="10">
        <v>388</v>
      </c>
      <c r="J390" s="16" t="s">
        <v>30</v>
      </c>
    </row>
    <row r="391" spans="9:10" x14ac:dyDescent="0.2">
      <c r="I391" s="10">
        <v>389</v>
      </c>
      <c r="J391" s="16" t="s">
        <v>30</v>
      </c>
    </row>
    <row r="392" spans="9:10" x14ac:dyDescent="0.2">
      <c r="I392" s="10">
        <v>390</v>
      </c>
      <c r="J392" s="16" t="s">
        <v>30</v>
      </c>
    </row>
    <row r="393" spans="9:10" x14ac:dyDescent="0.2">
      <c r="I393" s="10">
        <v>391</v>
      </c>
      <c r="J393" s="16" t="s">
        <v>30</v>
      </c>
    </row>
    <row r="394" spans="9:10" x14ac:dyDescent="0.2">
      <c r="I394" s="10">
        <v>392</v>
      </c>
      <c r="J394" s="16" t="s">
        <v>30</v>
      </c>
    </row>
    <row r="395" spans="9:10" x14ac:dyDescent="0.2">
      <c r="I395" s="10">
        <v>393</v>
      </c>
      <c r="J395" s="16" t="s">
        <v>30</v>
      </c>
    </row>
    <row r="396" spans="9:10" x14ac:dyDescent="0.2">
      <c r="I396" s="10">
        <v>394</v>
      </c>
      <c r="J396" s="16" t="s">
        <v>30</v>
      </c>
    </row>
    <row r="397" spans="9:10" x14ac:dyDescent="0.2">
      <c r="I397" s="10">
        <v>395</v>
      </c>
      <c r="J397" s="16" t="s">
        <v>30</v>
      </c>
    </row>
    <row r="398" spans="9:10" x14ac:dyDescent="0.2">
      <c r="I398" s="10">
        <v>396</v>
      </c>
      <c r="J398" s="16" t="s">
        <v>30</v>
      </c>
    </row>
    <row r="399" spans="9:10" x14ac:dyDescent="0.2">
      <c r="I399" s="10">
        <v>397</v>
      </c>
      <c r="J399" s="16" t="s">
        <v>30</v>
      </c>
    </row>
    <row r="400" spans="9:10" x14ac:dyDescent="0.2">
      <c r="I400" s="10">
        <v>398</v>
      </c>
      <c r="J400" s="16" t="s">
        <v>30</v>
      </c>
    </row>
    <row r="401" spans="9:10" x14ac:dyDescent="0.2">
      <c r="I401" s="10">
        <v>399</v>
      </c>
      <c r="J401" s="16" t="s">
        <v>30</v>
      </c>
    </row>
    <row r="402" spans="9:10" x14ac:dyDescent="0.2">
      <c r="I402" s="10">
        <v>400</v>
      </c>
      <c r="J402" s="16" t="s">
        <v>30</v>
      </c>
    </row>
    <row r="403" spans="9:10" x14ac:dyDescent="0.2">
      <c r="I403" s="10">
        <v>401</v>
      </c>
      <c r="J403" s="16" t="s">
        <v>30</v>
      </c>
    </row>
    <row r="404" spans="9:10" x14ac:dyDescent="0.2">
      <c r="I404" s="10">
        <v>402</v>
      </c>
      <c r="J404" s="16" t="s">
        <v>30</v>
      </c>
    </row>
    <row r="405" spans="9:10" x14ac:dyDescent="0.2">
      <c r="I405" s="10">
        <v>403</v>
      </c>
      <c r="J405" s="16" t="s">
        <v>30</v>
      </c>
    </row>
    <row r="406" spans="9:10" x14ac:dyDescent="0.2">
      <c r="I406" s="10">
        <v>404</v>
      </c>
      <c r="J406" s="16" t="s">
        <v>30</v>
      </c>
    </row>
    <row r="407" spans="9:10" x14ac:dyDescent="0.2">
      <c r="I407" s="10">
        <v>405</v>
      </c>
      <c r="J407" s="16" t="s">
        <v>30</v>
      </c>
    </row>
    <row r="408" spans="9:10" x14ac:dyDescent="0.2">
      <c r="I408" s="10">
        <v>406</v>
      </c>
      <c r="J408" s="16" t="s">
        <v>30</v>
      </c>
    </row>
    <row r="409" spans="9:10" x14ac:dyDescent="0.2">
      <c r="I409" s="10">
        <v>407</v>
      </c>
      <c r="J409" s="16" t="s">
        <v>30</v>
      </c>
    </row>
    <row r="410" spans="9:10" x14ac:dyDescent="0.2">
      <c r="I410" s="10">
        <v>408</v>
      </c>
      <c r="J410" s="16" t="s">
        <v>30</v>
      </c>
    </row>
    <row r="411" spans="9:10" x14ac:dyDescent="0.2">
      <c r="I411" s="10">
        <v>409</v>
      </c>
      <c r="J411" s="16" t="s">
        <v>30</v>
      </c>
    </row>
    <row r="412" spans="9:10" x14ac:dyDescent="0.2">
      <c r="I412" s="10">
        <v>410</v>
      </c>
      <c r="J412" s="16" t="s">
        <v>30</v>
      </c>
    </row>
    <row r="413" spans="9:10" x14ac:dyDescent="0.2">
      <c r="I413" s="10">
        <v>411</v>
      </c>
      <c r="J413" s="16" t="s">
        <v>30</v>
      </c>
    </row>
    <row r="414" spans="9:10" x14ac:dyDescent="0.2">
      <c r="I414" s="10">
        <v>412</v>
      </c>
      <c r="J414" s="16" t="s">
        <v>30</v>
      </c>
    </row>
    <row r="415" spans="9:10" x14ac:dyDescent="0.2">
      <c r="I415" s="10">
        <v>413</v>
      </c>
      <c r="J415" s="16" t="s">
        <v>30</v>
      </c>
    </row>
    <row r="416" spans="9:10" x14ac:dyDescent="0.2">
      <c r="I416" s="10">
        <v>414</v>
      </c>
      <c r="J416" s="16" t="s">
        <v>30</v>
      </c>
    </row>
    <row r="417" spans="9:10" x14ac:dyDescent="0.2">
      <c r="I417" s="10">
        <v>415</v>
      </c>
      <c r="J417" s="16" t="s">
        <v>30</v>
      </c>
    </row>
    <row r="418" spans="9:10" x14ac:dyDescent="0.2">
      <c r="I418" s="10">
        <v>416</v>
      </c>
      <c r="J418" s="16" t="s">
        <v>30</v>
      </c>
    </row>
    <row r="419" spans="9:10" x14ac:dyDescent="0.2">
      <c r="I419" s="10">
        <v>417</v>
      </c>
      <c r="J419" s="16" t="s">
        <v>30</v>
      </c>
    </row>
    <row r="420" spans="9:10" x14ac:dyDescent="0.2">
      <c r="I420" s="10">
        <v>418</v>
      </c>
      <c r="J420" s="16" t="s">
        <v>30</v>
      </c>
    </row>
    <row r="421" spans="9:10" x14ac:dyDescent="0.2">
      <c r="I421" s="10">
        <v>419</v>
      </c>
      <c r="J421" s="16" t="s">
        <v>30</v>
      </c>
    </row>
    <row r="422" spans="9:10" x14ac:dyDescent="0.2">
      <c r="I422" s="10">
        <v>420</v>
      </c>
      <c r="J422" s="16" t="s">
        <v>29</v>
      </c>
    </row>
    <row r="423" spans="9:10" x14ac:dyDescent="0.2">
      <c r="I423" s="10">
        <v>421</v>
      </c>
      <c r="J423" s="16" t="s">
        <v>29</v>
      </c>
    </row>
    <row r="424" spans="9:10" x14ac:dyDescent="0.2">
      <c r="I424" s="10">
        <v>422</v>
      </c>
      <c r="J424" s="16" t="s">
        <v>29</v>
      </c>
    </row>
    <row r="425" spans="9:10" x14ac:dyDescent="0.2">
      <c r="I425" s="10">
        <v>423</v>
      </c>
      <c r="J425" s="16" t="s">
        <v>29</v>
      </c>
    </row>
    <row r="426" spans="9:10" x14ac:dyDescent="0.2">
      <c r="I426" s="10">
        <v>424</v>
      </c>
      <c r="J426" s="16" t="s">
        <v>29</v>
      </c>
    </row>
    <row r="427" spans="9:10" x14ac:dyDescent="0.2">
      <c r="I427" s="10">
        <v>425</v>
      </c>
      <c r="J427" s="16" t="s">
        <v>29</v>
      </c>
    </row>
    <row r="428" spans="9:10" x14ac:dyDescent="0.2">
      <c r="I428" s="10">
        <v>426</v>
      </c>
      <c r="J428" s="16" t="s">
        <v>29</v>
      </c>
    </row>
    <row r="429" spans="9:10" x14ac:dyDescent="0.2">
      <c r="I429" s="10">
        <v>427</v>
      </c>
      <c r="J429" s="16" t="s">
        <v>29</v>
      </c>
    </row>
    <row r="430" spans="9:10" x14ac:dyDescent="0.2">
      <c r="I430" s="10">
        <v>428</v>
      </c>
      <c r="J430" s="16" t="s">
        <v>29</v>
      </c>
    </row>
    <row r="431" spans="9:10" x14ac:dyDescent="0.2">
      <c r="I431" s="10">
        <v>429</v>
      </c>
      <c r="J431" s="16" t="s">
        <v>29</v>
      </c>
    </row>
    <row r="432" spans="9:10" x14ac:dyDescent="0.2">
      <c r="I432" s="10">
        <v>430</v>
      </c>
      <c r="J432" s="16" t="s">
        <v>29</v>
      </c>
    </row>
    <row r="433" spans="9:10" x14ac:dyDescent="0.2">
      <c r="I433" s="10">
        <v>431</v>
      </c>
      <c r="J433" s="16" t="s">
        <v>29</v>
      </c>
    </row>
    <row r="434" spans="9:10" x14ac:dyDescent="0.2">
      <c r="I434" s="10">
        <v>432</v>
      </c>
      <c r="J434" s="16" t="s">
        <v>29</v>
      </c>
    </row>
    <row r="435" spans="9:10" x14ac:dyDescent="0.2">
      <c r="I435" s="10">
        <v>433</v>
      </c>
      <c r="J435" s="16" t="s">
        <v>29</v>
      </c>
    </row>
    <row r="436" spans="9:10" x14ac:dyDescent="0.2">
      <c r="I436" s="10">
        <v>434</v>
      </c>
      <c r="J436" s="16" t="s">
        <v>29</v>
      </c>
    </row>
    <row r="437" spans="9:10" x14ac:dyDescent="0.2">
      <c r="I437" s="10">
        <v>435</v>
      </c>
      <c r="J437" s="16" t="s">
        <v>29</v>
      </c>
    </row>
    <row r="438" spans="9:10" x14ac:dyDescent="0.2">
      <c r="I438" s="10">
        <v>436</v>
      </c>
      <c r="J438" s="16" t="s">
        <v>29</v>
      </c>
    </row>
    <row r="439" spans="9:10" x14ac:dyDescent="0.2">
      <c r="I439" s="10">
        <v>437</v>
      </c>
      <c r="J439" s="16" t="s">
        <v>29</v>
      </c>
    </row>
    <row r="440" spans="9:10" x14ac:dyDescent="0.2">
      <c r="I440" s="10">
        <v>438</v>
      </c>
      <c r="J440" s="16" t="s">
        <v>29</v>
      </c>
    </row>
    <row r="441" spans="9:10" x14ac:dyDescent="0.2">
      <c r="I441" s="10">
        <v>439</v>
      </c>
      <c r="J441" s="16" t="s">
        <v>29</v>
      </c>
    </row>
    <row r="442" spans="9:10" x14ac:dyDescent="0.2">
      <c r="I442" s="10">
        <v>440</v>
      </c>
      <c r="J442" s="16" t="s">
        <v>29</v>
      </c>
    </row>
    <row r="443" spans="9:10" x14ac:dyDescent="0.2">
      <c r="I443" s="10">
        <v>441</v>
      </c>
      <c r="J443" s="16" t="s">
        <v>29</v>
      </c>
    </row>
    <row r="444" spans="9:10" x14ac:dyDescent="0.2">
      <c r="I444" s="10">
        <v>442</v>
      </c>
      <c r="J444" s="16" t="s">
        <v>29</v>
      </c>
    </row>
    <row r="445" spans="9:10" x14ac:dyDescent="0.2">
      <c r="I445" s="10">
        <v>443</v>
      </c>
      <c r="J445" s="16" t="s">
        <v>29</v>
      </c>
    </row>
    <row r="446" spans="9:10" x14ac:dyDescent="0.2">
      <c r="I446" s="10">
        <v>444</v>
      </c>
      <c r="J446" s="16" t="s">
        <v>29</v>
      </c>
    </row>
    <row r="447" spans="9:10" x14ac:dyDescent="0.2">
      <c r="I447" s="10">
        <v>445</v>
      </c>
      <c r="J447" s="16" t="s">
        <v>29</v>
      </c>
    </row>
    <row r="448" spans="9:10" x14ac:dyDescent="0.2">
      <c r="I448" s="10">
        <v>446</v>
      </c>
      <c r="J448" s="16" t="s">
        <v>29</v>
      </c>
    </row>
    <row r="449" spans="9:10" x14ac:dyDescent="0.2">
      <c r="I449" s="10">
        <v>447</v>
      </c>
      <c r="J449" s="16" t="s">
        <v>29</v>
      </c>
    </row>
    <row r="450" spans="9:10" x14ac:dyDescent="0.2">
      <c r="I450" s="10">
        <v>448</v>
      </c>
      <c r="J450" s="16" t="s">
        <v>29</v>
      </c>
    </row>
    <row r="451" spans="9:10" x14ac:dyDescent="0.2">
      <c r="I451" s="10">
        <v>449</v>
      </c>
      <c r="J451" s="16" t="s">
        <v>29</v>
      </c>
    </row>
    <row r="452" spans="9:10" x14ac:dyDescent="0.2">
      <c r="I452" s="10">
        <v>450</v>
      </c>
      <c r="J452" s="16" t="s">
        <v>29</v>
      </c>
    </row>
    <row r="453" spans="9:10" x14ac:dyDescent="0.2">
      <c r="I453" s="10">
        <v>451</v>
      </c>
      <c r="J453" s="16" t="s">
        <v>29</v>
      </c>
    </row>
    <row r="454" spans="9:10" x14ac:dyDescent="0.2">
      <c r="I454" s="10">
        <v>452</v>
      </c>
      <c r="J454" s="16" t="s">
        <v>29</v>
      </c>
    </row>
    <row r="455" spans="9:10" x14ac:dyDescent="0.2">
      <c r="I455" s="10">
        <v>453</v>
      </c>
      <c r="J455" s="16" t="s">
        <v>29</v>
      </c>
    </row>
    <row r="456" spans="9:10" x14ac:dyDescent="0.2">
      <c r="I456" s="10">
        <v>454</v>
      </c>
      <c r="J456" s="16" t="s">
        <v>29</v>
      </c>
    </row>
    <row r="457" spans="9:10" x14ac:dyDescent="0.2">
      <c r="I457" s="10">
        <v>455</v>
      </c>
      <c r="J457" s="16" t="s">
        <v>29</v>
      </c>
    </row>
    <row r="458" spans="9:10" x14ac:dyDescent="0.2">
      <c r="I458" s="10">
        <v>456</v>
      </c>
      <c r="J458" s="16" t="s">
        <v>29</v>
      </c>
    </row>
    <row r="459" spans="9:10" x14ac:dyDescent="0.2">
      <c r="I459" s="10">
        <v>457</v>
      </c>
      <c r="J459" s="16" t="s">
        <v>29</v>
      </c>
    </row>
    <row r="460" spans="9:10" x14ac:dyDescent="0.2">
      <c r="I460" s="10">
        <v>458</v>
      </c>
      <c r="J460" s="16" t="s">
        <v>29</v>
      </c>
    </row>
    <row r="461" spans="9:10" x14ac:dyDescent="0.2">
      <c r="I461" s="10">
        <v>459</v>
      </c>
      <c r="J461" s="16" t="s">
        <v>29</v>
      </c>
    </row>
    <row r="462" spans="9:10" x14ac:dyDescent="0.2">
      <c r="I462" s="10">
        <v>460</v>
      </c>
      <c r="J462" s="16" t="s">
        <v>29</v>
      </c>
    </row>
    <row r="463" spans="9:10" x14ac:dyDescent="0.2">
      <c r="I463" s="10">
        <v>461</v>
      </c>
      <c r="J463" s="16" t="s">
        <v>29</v>
      </c>
    </row>
    <row r="464" spans="9:10" x14ac:dyDescent="0.2">
      <c r="I464" s="10">
        <v>462</v>
      </c>
      <c r="J464" s="16" t="s">
        <v>29</v>
      </c>
    </row>
    <row r="465" spans="9:10" x14ac:dyDescent="0.2">
      <c r="I465" s="10">
        <v>463</v>
      </c>
      <c r="J465" s="16" t="s">
        <v>29</v>
      </c>
    </row>
    <row r="466" spans="9:10" x14ac:dyDescent="0.2">
      <c r="I466" s="10">
        <v>464</v>
      </c>
      <c r="J466" s="16" t="s">
        <v>29</v>
      </c>
    </row>
    <row r="467" spans="9:10" x14ac:dyDescent="0.2">
      <c r="I467" s="10">
        <v>465</v>
      </c>
      <c r="J467" s="16" t="s">
        <v>29</v>
      </c>
    </row>
    <row r="468" spans="9:10" x14ac:dyDescent="0.2">
      <c r="I468" s="10">
        <v>466</v>
      </c>
      <c r="J468" s="16" t="s">
        <v>29</v>
      </c>
    </row>
    <row r="469" spans="9:10" x14ac:dyDescent="0.2">
      <c r="I469" s="10">
        <v>467</v>
      </c>
      <c r="J469" s="16" t="s">
        <v>29</v>
      </c>
    </row>
    <row r="470" spans="9:10" x14ac:dyDescent="0.2">
      <c r="I470" s="10">
        <v>468</v>
      </c>
      <c r="J470" s="16" t="s">
        <v>29</v>
      </c>
    </row>
    <row r="471" spans="9:10" x14ac:dyDescent="0.2">
      <c r="I471" s="10">
        <v>469</v>
      </c>
      <c r="J471" s="16" t="s">
        <v>29</v>
      </c>
    </row>
    <row r="472" spans="9:10" x14ac:dyDescent="0.2">
      <c r="I472" s="10">
        <v>470</v>
      </c>
      <c r="J472" s="16" t="s">
        <v>29</v>
      </c>
    </row>
    <row r="473" spans="9:10" x14ac:dyDescent="0.2">
      <c r="I473" s="10">
        <v>471</v>
      </c>
      <c r="J473" s="16" t="s">
        <v>29</v>
      </c>
    </row>
    <row r="474" spans="9:10" x14ac:dyDescent="0.2">
      <c r="I474" s="10">
        <v>472</v>
      </c>
      <c r="J474" s="16" t="s">
        <v>29</v>
      </c>
    </row>
    <row r="475" spans="9:10" x14ac:dyDescent="0.2">
      <c r="I475" s="10">
        <v>473</v>
      </c>
      <c r="J475" s="16" t="s">
        <v>29</v>
      </c>
    </row>
    <row r="476" spans="9:10" x14ac:dyDescent="0.2">
      <c r="I476" s="10">
        <v>474</v>
      </c>
      <c r="J476" s="16" t="s">
        <v>29</v>
      </c>
    </row>
    <row r="477" spans="9:10" x14ac:dyDescent="0.2">
      <c r="I477" s="10">
        <v>475</v>
      </c>
      <c r="J477" s="16" t="s">
        <v>29</v>
      </c>
    </row>
    <row r="478" spans="9:10" x14ac:dyDescent="0.2">
      <c r="I478" s="10">
        <v>476</v>
      </c>
      <c r="J478" s="16" t="s">
        <v>29</v>
      </c>
    </row>
    <row r="479" spans="9:10" x14ac:dyDescent="0.2">
      <c r="I479" s="10">
        <v>477</v>
      </c>
      <c r="J479" s="16" t="s">
        <v>29</v>
      </c>
    </row>
    <row r="480" spans="9:10" x14ac:dyDescent="0.2">
      <c r="I480" s="10">
        <v>478</v>
      </c>
      <c r="J480" s="16" t="s">
        <v>29</v>
      </c>
    </row>
    <row r="481" spans="9:10" x14ac:dyDescent="0.2">
      <c r="I481" s="10">
        <v>479</v>
      </c>
      <c r="J481" s="16" t="s">
        <v>29</v>
      </c>
    </row>
    <row r="482" spans="9:10" x14ac:dyDescent="0.2">
      <c r="I482" s="10">
        <v>480</v>
      </c>
      <c r="J482" s="16" t="s">
        <v>28</v>
      </c>
    </row>
    <row r="483" spans="9:10" x14ac:dyDescent="0.2">
      <c r="I483" s="10">
        <v>481</v>
      </c>
      <c r="J483" s="16" t="s">
        <v>28</v>
      </c>
    </row>
    <row r="484" spans="9:10" x14ac:dyDescent="0.2">
      <c r="I484" s="10">
        <v>482</v>
      </c>
      <c r="J484" s="16" t="s">
        <v>28</v>
      </c>
    </row>
    <row r="485" spans="9:10" x14ac:dyDescent="0.2">
      <c r="I485" s="10">
        <v>483</v>
      </c>
      <c r="J485" s="16" t="s">
        <v>28</v>
      </c>
    </row>
    <row r="486" spans="9:10" x14ac:dyDescent="0.2">
      <c r="I486" s="10">
        <v>484</v>
      </c>
      <c r="J486" s="16" t="s">
        <v>28</v>
      </c>
    </row>
    <row r="487" spans="9:10" x14ac:dyDescent="0.2">
      <c r="I487" s="10">
        <v>485</v>
      </c>
      <c r="J487" s="16" t="s">
        <v>28</v>
      </c>
    </row>
    <row r="488" spans="9:10" x14ac:dyDescent="0.2">
      <c r="I488" s="10">
        <v>486</v>
      </c>
      <c r="J488" s="16" t="s">
        <v>28</v>
      </c>
    </row>
    <row r="489" spans="9:10" x14ac:dyDescent="0.2">
      <c r="I489" s="10">
        <v>487</v>
      </c>
      <c r="J489" s="16" t="s">
        <v>28</v>
      </c>
    </row>
    <row r="490" spans="9:10" x14ac:dyDescent="0.2">
      <c r="I490" s="10">
        <v>488</v>
      </c>
      <c r="J490" s="16" t="s">
        <v>28</v>
      </c>
    </row>
    <row r="491" spans="9:10" x14ac:dyDescent="0.2">
      <c r="I491" s="10">
        <v>489</v>
      </c>
      <c r="J491" s="16" t="s">
        <v>28</v>
      </c>
    </row>
    <row r="492" spans="9:10" x14ac:dyDescent="0.2">
      <c r="I492" s="10">
        <v>490</v>
      </c>
      <c r="J492" s="16" t="s">
        <v>28</v>
      </c>
    </row>
    <row r="493" spans="9:10" x14ac:dyDescent="0.2">
      <c r="I493" s="10">
        <v>491</v>
      </c>
      <c r="J493" s="16" t="s">
        <v>28</v>
      </c>
    </row>
    <row r="494" spans="9:10" x14ac:dyDescent="0.2">
      <c r="I494" s="10">
        <v>492</v>
      </c>
      <c r="J494" s="16" t="s">
        <v>28</v>
      </c>
    </row>
    <row r="495" spans="9:10" x14ac:dyDescent="0.2">
      <c r="I495" s="10">
        <v>493</v>
      </c>
      <c r="J495" s="16" t="s">
        <v>28</v>
      </c>
    </row>
    <row r="496" spans="9:10" x14ac:dyDescent="0.2">
      <c r="I496" s="10">
        <v>494</v>
      </c>
      <c r="J496" s="16" t="s">
        <v>28</v>
      </c>
    </row>
    <row r="497" spans="9:10" x14ac:dyDescent="0.2">
      <c r="I497" s="10">
        <v>495</v>
      </c>
      <c r="J497" s="16" t="s">
        <v>28</v>
      </c>
    </row>
    <row r="498" spans="9:10" x14ac:dyDescent="0.2">
      <c r="I498" s="10">
        <v>496</v>
      </c>
      <c r="J498" s="16" t="s">
        <v>28</v>
      </c>
    </row>
    <row r="499" spans="9:10" x14ac:dyDescent="0.2">
      <c r="I499" s="10">
        <v>497</v>
      </c>
      <c r="J499" s="16" t="s">
        <v>28</v>
      </c>
    </row>
    <row r="500" spans="9:10" x14ac:dyDescent="0.2">
      <c r="I500" s="10">
        <v>498</v>
      </c>
      <c r="J500" s="16" t="s">
        <v>28</v>
      </c>
    </row>
    <row r="501" spans="9:10" x14ac:dyDescent="0.2">
      <c r="I501" s="10">
        <v>499</v>
      </c>
      <c r="J501" s="16" t="s">
        <v>28</v>
      </c>
    </row>
    <row r="502" spans="9:10" x14ac:dyDescent="0.2">
      <c r="I502" s="10">
        <v>500</v>
      </c>
      <c r="J502" s="16" t="s">
        <v>28</v>
      </c>
    </row>
    <row r="503" spans="9:10" x14ac:dyDescent="0.2">
      <c r="I503" s="10">
        <v>501</v>
      </c>
      <c r="J503" s="16" t="s">
        <v>28</v>
      </c>
    </row>
    <row r="504" spans="9:10" x14ac:dyDescent="0.2">
      <c r="I504" s="10">
        <v>502</v>
      </c>
      <c r="J504" s="16" t="s">
        <v>28</v>
      </c>
    </row>
    <row r="505" spans="9:10" x14ac:dyDescent="0.2">
      <c r="I505" s="10">
        <v>503</v>
      </c>
      <c r="J505" s="16" t="s">
        <v>28</v>
      </c>
    </row>
    <row r="506" spans="9:10" x14ac:dyDescent="0.2">
      <c r="I506" s="10">
        <v>504</v>
      </c>
      <c r="J506" s="16" t="s">
        <v>28</v>
      </c>
    </row>
    <row r="507" spans="9:10" x14ac:dyDescent="0.2">
      <c r="I507" s="10">
        <v>505</v>
      </c>
      <c r="J507" s="16" t="s">
        <v>28</v>
      </c>
    </row>
    <row r="508" spans="9:10" x14ac:dyDescent="0.2">
      <c r="I508" s="10">
        <v>506</v>
      </c>
      <c r="J508" s="16" t="s">
        <v>28</v>
      </c>
    </row>
    <row r="509" spans="9:10" x14ac:dyDescent="0.2">
      <c r="I509" s="10">
        <v>507</v>
      </c>
      <c r="J509" s="16" t="s">
        <v>28</v>
      </c>
    </row>
    <row r="510" spans="9:10" x14ac:dyDescent="0.2">
      <c r="I510" s="10">
        <v>508</v>
      </c>
      <c r="J510" s="16" t="s">
        <v>28</v>
      </c>
    </row>
    <row r="511" spans="9:10" x14ac:dyDescent="0.2">
      <c r="I511" s="10">
        <v>509</v>
      </c>
      <c r="J511" s="16" t="s">
        <v>28</v>
      </c>
    </row>
    <row r="512" spans="9:10" x14ac:dyDescent="0.2">
      <c r="I512" s="10">
        <v>510</v>
      </c>
      <c r="J512" s="16" t="s">
        <v>28</v>
      </c>
    </row>
    <row r="513" spans="9:10" x14ac:dyDescent="0.2">
      <c r="I513" s="10">
        <v>511</v>
      </c>
      <c r="J513" s="16" t="s">
        <v>28</v>
      </c>
    </row>
    <row r="514" spans="9:10" x14ac:dyDescent="0.2">
      <c r="I514" s="10">
        <v>512</v>
      </c>
      <c r="J514" s="16" t="s">
        <v>28</v>
      </c>
    </row>
    <row r="515" spans="9:10" x14ac:dyDescent="0.2">
      <c r="I515" s="10">
        <v>513</v>
      </c>
      <c r="J515" s="16" t="s">
        <v>28</v>
      </c>
    </row>
    <row r="516" spans="9:10" x14ac:dyDescent="0.2">
      <c r="I516" s="10">
        <v>514</v>
      </c>
      <c r="J516" s="16" t="s">
        <v>28</v>
      </c>
    </row>
    <row r="517" spans="9:10" x14ac:dyDescent="0.2">
      <c r="I517" s="10">
        <v>515</v>
      </c>
      <c r="J517" s="16" t="s">
        <v>28</v>
      </c>
    </row>
    <row r="518" spans="9:10" x14ac:dyDescent="0.2">
      <c r="I518" s="10">
        <v>516</v>
      </c>
      <c r="J518" s="16" t="s">
        <v>28</v>
      </c>
    </row>
    <row r="519" spans="9:10" x14ac:dyDescent="0.2">
      <c r="I519" s="10">
        <v>517</v>
      </c>
      <c r="J519" s="16" t="s">
        <v>28</v>
      </c>
    </row>
    <row r="520" spans="9:10" x14ac:dyDescent="0.2">
      <c r="I520" s="10">
        <v>518</v>
      </c>
      <c r="J520" s="16" t="s">
        <v>28</v>
      </c>
    </row>
    <row r="521" spans="9:10" x14ac:dyDescent="0.2">
      <c r="I521" s="10">
        <v>519</v>
      </c>
      <c r="J521" s="16" t="s">
        <v>28</v>
      </c>
    </row>
    <row r="522" spans="9:10" x14ac:dyDescent="0.2">
      <c r="I522" s="10">
        <v>520</v>
      </c>
      <c r="J522" s="16" t="s">
        <v>28</v>
      </c>
    </row>
    <row r="523" spans="9:10" x14ac:dyDescent="0.2">
      <c r="I523" s="10">
        <v>521</v>
      </c>
      <c r="J523" s="16" t="s">
        <v>28</v>
      </c>
    </row>
    <row r="524" spans="9:10" x14ac:dyDescent="0.2">
      <c r="I524" s="10">
        <v>522</v>
      </c>
      <c r="J524" s="16" t="s">
        <v>28</v>
      </c>
    </row>
    <row r="525" spans="9:10" x14ac:dyDescent="0.2">
      <c r="I525" s="10">
        <v>523</v>
      </c>
      <c r="J525" s="16" t="s">
        <v>28</v>
      </c>
    </row>
    <row r="526" spans="9:10" x14ac:dyDescent="0.2">
      <c r="I526" s="10">
        <v>524</v>
      </c>
      <c r="J526" s="16" t="s">
        <v>28</v>
      </c>
    </row>
    <row r="527" spans="9:10" x14ac:dyDescent="0.2">
      <c r="I527" s="10">
        <v>525</v>
      </c>
      <c r="J527" s="16" t="s">
        <v>28</v>
      </c>
    </row>
    <row r="528" spans="9:10" x14ac:dyDescent="0.2">
      <c r="I528" s="10">
        <v>526</v>
      </c>
      <c r="J528" s="16" t="s">
        <v>28</v>
      </c>
    </row>
    <row r="529" spans="9:10" x14ac:dyDescent="0.2">
      <c r="I529" s="10">
        <v>527</v>
      </c>
      <c r="J529" s="16" t="s">
        <v>28</v>
      </c>
    </row>
    <row r="530" spans="9:10" x14ac:dyDescent="0.2">
      <c r="I530" s="10">
        <v>528</v>
      </c>
      <c r="J530" s="16" t="s">
        <v>28</v>
      </c>
    </row>
    <row r="531" spans="9:10" x14ac:dyDescent="0.2">
      <c r="I531" s="10">
        <v>529</v>
      </c>
      <c r="J531" s="16" t="s">
        <v>28</v>
      </c>
    </row>
    <row r="532" spans="9:10" x14ac:dyDescent="0.2">
      <c r="I532" s="10">
        <v>530</v>
      </c>
      <c r="J532" s="16" t="s">
        <v>28</v>
      </c>
    </row>
    <row r="533" spans="9:10" x14ac:dyDescent="0.2">
      <c r="I533" s="10">
        <v>531</v>
      </c>
      <c r="J533" s="16" t="s">
        <v>28</v>
      </c>
    </row>
    <row r="534" spans="9:10" x14ac:dyDescent="0.2">
      <c r="I534" s="10">
        <v>532</v>
      </c>
      <c r="J534" s="16" t="s">
        <v>28</v>
      </c>
    </row>
    <row r="535" spans="9:10" x14ac:dyDescent="0.2">
      <c r="I535" s="10">
        <v>533</v>
      </c>
      <c r="J535" s="16" t="s">
        <v>28</v>
      </c>
    </row>
    <row r="536" spans="9:10" x14ac:dyDescent="0.2">
      <c r="I536" s="10">
        <v>534</v>
      </c>
      <c r="J536" s="16" t="s">
        <v>28</v>
      </c>
    </row>
    <row r="537" spans="9:10" x14ac:dyDescent="0.2">
      <c r="I537" s="10">
        <v>535</v>
      </c>
      <c r="J537" s="16" t="s">
        <v>28</v>
      </c>
    </row>
    <row r="538" spans="9:10" x14ac:dyDescent="0.2">
      <c r="I538" s="10">
        <v>536</v>
      </c>
      <c r="J538" s="16" t="s">
        <v>28</v>
      </c>
    </row>
    <row r="539" spans="9:10" x14ac:dyDescent="0.2">
      <c r="I539" s="10">
        <v>537</v>
      </c>
      <c r="J539" s="16" t="s">
        <v>28</v>
      </c>
    </row>
    <row r="540" spans="9:10" x14ac:dyDescent="0.2">
      <c r="I540" s="10">
        <v>538</v>
      </c>
      <c r="J540" s="16" t="s">
        <v>28</v>
      </c>
    </row>
    <row r="541" spans="9:10" x14ac:dyDescent="0.2">
      <c r="I541" s="10">
        <v>539</v>
      </c>
      <c r="J541" s="16" t="s">
        <v>28</v>
      </c>
    </row>
    <row r="542" spans="9:10" x14ac:dyDescent="0.2">
      <c r="I542" s="10">
        <v>540</v>
      </c>
      <c r="J542" s="16" t="s">
        <v>28</v>
      </c>
    </row>
    <row r="543" spans="9:10" x14ac:dyDescent="0.2">
      <c r="I543" s="10">
        <v>541</v>
      </c>
      <c r="J543" s="16" t="s">
        <v>28</v>
      </c>
    </row>
    <row r="544" spans="9:10" x14ac:dyDescent="0.2">
      <c r="I544" s="10">
        <v>542</v>
      </c>
      <c r="J544" s="16" t="s">
        <v>28</v>
      </c>
    </row>
    <row r="545" spans="9:10" x14ac:dyDescent="0.2">
      <c r="I545" s="10">
        <v>543</v>
      </c>
      <c r="J545" s="16" t="s">
        <v>28</v>
      </c>
    </row>
    <row r="546" spans="9:10" x14ac:dyDescent="0.2">
      <c r="I546" s="10">
        <v>544</v>
      </c>
      <c r="J546" s="16" t="s">
        <v>28</v>
      </c>
    </row>
    <row r="547" spans="9:10" x14ac:dyDescent="0.2">
      <c r="I547" s="10">
        <v>545</v>
      </c>
      <c r="J547" s="16" t="s">
        <v>28</v>
      </c>
    </row>
    <row r="548" spans="9:10" x14ac:dyDescent="0.2">
      <c r="I548" s="10">
        <v>546</v>
      </c>
      <c r="J548" s="16" t="s">
        <v>28</v>
      </c>
    </row>
    <row r="549" spans="9:10" x14ac:dyDescent="0.2">
      <c r="I549" s="10">
        <v>547</v>
      </c>
      <c r="J549" s="16" t="s">
        <v>28</v>
      </c>
    </row>
    <row r="550" spans="9:10" x14ac:dyDescent="0.2">
      <c r="I550" s="10">
        <v>548</v>
      </c>
      <c r="J550" s="16" t="s">
        <v>28</v>
      </c>
    </row>
    <row r="551" spans="9:10" x14ac:dyDescent="0.2">
      <c r="I551" s="10">
        <v>549</v>
      </c>
      <c r="J551" s="16" t="s">
        <v>28</v>
      </c>
    </row>
    <row r="552" spans="9:10" x14ac:dyDescent="0.2">
      <c r="I552" s="10">
        <v>550</v>
      </c>
      <c r="J552" s="16" t="s">
        <v>28</v>
      </c>
    </row>
    <row r="553" spans="9:10" x14ac:dyDescent="0.2">
      <c r="I553" s="10">
        <v>551</v>
      </c>
      <c r="J553" s="16" t="s">
        <v>28</v>
      </c>
    </row>
    <row r="554" spans="9:10" x14ac:dyDescent="0.2">
      <c r="I554" s="10">
        <v>552</v>
      </c>
      <c r="J554" s="16" t="s">
        <v>28</v>
      </c>
    </row>
    <row r="555" spans="9:10" x14ac:dyDescent="0.2">
      <c r="I555" s="10">
        <v>553</v>
      </c>
      <c r="J555" s="16" t="s">
        <v>28</v>
      </c>
    </row>
    <row r="556" spans="9:10" x14ac:dyDescent="0.2">
      <c r="I556" s="10">
        <v>554</v>
      </c>
      <c r="J556" s="16" t="s">
        <v>28</v>
      </c>
    </row>
    <row r="557" spans="9:10" x14ac:dyDescent="0.2">
      <c r="I557" s="10">
        <v>555</v>
      </c>
      <c r="J557" s="16" t="s">
        <v>28</v>
      </c>
    </row>
    <row r="558" spans="9:10" x14ac:dyDescent="0.2">
      <c r="I558" s="10">
        <v>556</v>
      </c>
      <c r="J558" s="16" t="s">
        <v>28</v>
      </c>
    </row>
    <row r="559" spans="9:10" x14ac:dyDescent="0.2">
      <c r="I559" s="10">
        <v>557</v>
      </c>
      <c r="J559" s="16" t="s">
        <v>28</v>
      </c>
    </row>
    <row r="560" spans="9:10" x14ac:dyDescent="0.2">
      <c r="I560" s="10">
        <v>558</v>
      </c>
      <c r="J560" s="16" t="s">
        <v>28</v>
      </c>
    </row>
    <row r="561" spans="9:10" x14ac:dyDescent="0.2">
      <c r="I561" s="10">
        <v>559</v>
      </c>
      <c r="J561" s="16" t="s">
        <v>28</v>
      </c>
    </row>
    <row r="562" spans="9:10" x14ac:dyDescent="0.2">
      <c r="I562" s="10">
        <v>560</v>
      </c>
      <c r="J562" s="16" t="s">
        <v>28</v>
      </c>
    </row>
    <row r="563" spans="9:10" x14ac:dyDescent="0.2">
      <c r="I563" s="10">
        <v>561</v>
      </c>
      <c r="J563" s="16" t="s">
        <v>28</v>
      </c>
    </row>
    <row r="564" spans="9:10" x14ac:dyDescent="0.2">
      <c r="I564" s="10">
        <v>562</v>
      </c>
      <c r="J564" s="16" t="s">
        <v>28</v>
      </c>
    </row>
    <row r="565" spans="9:10" x14ac:dyDescent="0.2">
      <c r="I565" s="10">
        <v>563</v>
      </c>
      <c r="J565" s="16" t="s">
        <v>28</v>
      </c>
    </row>
    <row r="566" spans="9:10" x14ac:dyDescent="0.2">
      <c r="I566" s="10">
        <v>564</v>
      </c>
      <c r="J566" s="16" t="s">
        <v>28</v>
      </c>
    </row>
    <row r="567" spans="9:10" x14ac:dyDescent="0.2">
      <c r="I567" s="10">
        <v>565</v>
      </c>
      <c r="J567" s="16" t="s">
        <v>28</v>
      </c>
    </row>
    <row r="568" spans="9:10" x14ac:dyDescent="0.2">
      <c r="I568" s="10">
        <v>566</v>
      </c>
      <c r="J568" s="16" t="s">
        <v>28</v>
      </c>
    </row>
    <row r="569" spans="9:10" x14ac:dyDescent="0.2">
      <c r="I569" s="10">
        <v>567</v>
      </c>
      <c r="J569" s="16" t="s">
        <v>28</v>
      </c>
    </row>
    <row r="570" spans="9:10" x14ac:dyDescent="0.2">
      <c r="I570" s="10">
        <v>568</v>
      </c>
      <c r="J570" s="16" t="s">
        <v>28</v>
      </c>
    </row>
    <row r="571" spans="9:10" x14ac:dyDescent="0.2">
      <c r="I571" s="10">
        <v>569</v>
      </c>
      <c r="J571" s="16" t="s">
        <v>28</v>
      </c>
    </row>
    <row r="572" spans="9:10" x14ac:dyDescent="0.2">
      <c r="I572" s="10">
        <v>570</v>
      </c>
      <c r="J572" s="16" t="s">
        <v>28</v>
      </c>
    </row>
    <row r="573" spans="9:10" x14ac:dyDescent="0.2">
      <c r="I573" s="10">
        <v>571</v>
      </c>
      <c r="J573" s="16" t="s">
        <v>28</v>
      </c>
    </row>
    <row r="574" spans="9:10" x14ac:dyDescent="0.2">
      <c r="I574" s="10">
        <v>572</v>
      </c>
      <c r="J574" s="16" t="s">
        <v>28</v>
      </c>
    </row>
    <row r="575" spans="9:10" x14ac:dyDescent="0.2">
      <c r="I575" s="10">
        <v>573</v>
      </c>
      <c r="J575" s="16" t="s">
        <v>28</v>
      </c>
    </row>
    <row r="576" spans="9:10" x14ac:dyDescent="0.2">
      <c r="I576" s="10">
        <v>574</v>
      </c>
      <c r="J576" s="16" t="s">
        <v>28</v>
      </c>
    </row>
    <row r="577" spans="9:10" x14ac:dyDescent="0.2">
      <c r="I577" s="10">
        <v>575</v>
      </c>
      <c r="J577" s="16" t="s">
        <v>28</v>
      </c>
    </row>
    <row r="578" spans="9:10" x14ac:dyDescent="0.2">
      <c r="I578" s="10">
        <v>576</v>
      </c>
      <c r="J578" s="16" t="s">
        <v>28</v>
      </c>
    </row>
    <row r="579" spans="9:10" x14ac:dyDescent="0.2">
      <c r="I579" s="10">
        <v>577</v>
      </c>
      <c r="J579" s="16" t="s">
        <v>28</v>
      </c>
    </row>
    <row r="580" spans="9:10" x14ac:dyDescent="0.2">
      <c r="I580" s="10">
        <v>578</v>
      </c>
      <c r="J580" s="16" t="s">
        <v>28</v>
      </c>
    </row>
    <row r="581" spans="9:10" x14ac:dyDescent="0.2">
      <c r="I581" s="10">
        <v>579</v>
      </c>
      <c r="J581" s="16" t="s">
        <v>28</v>
      </c>
    </row>
    <row r="582" spans="9:10" x14ac:dyDescent="0.2">
      <c r="I582" s="10">
        <v>580</v>
      </c>
      <c r="J582" s="16" t="s">
        <v>28</v>
      </c>
    </row>
    <row r="583" spans="9:10" x14ac:dyDescent="0.2">
      <c r="I583" s="10">
        <v>581</v>
      </c>
      <c r="J583" s="16" t="s">
        <v>28</v>
      </c>
    </row>
    <row r="584" spans="9:10" x14ac:dyDescent="0.2">
      <c r="I584" s="10">
        <v>582</v>
      </c>
      <c r="J584" s="16" t="s">
        <v>28</v>
      </c>
    </row>
    <row r="585" spans="9:10" x14ac:dyDescent="0.2">
      <c r="I585" s="10">
        <v>583</v>
      </c>
      <c r="J585" s="16" t="s">
        <v>28</v>
      </c>
    </row>
    <row r="586" spans="9:10" x14ac:dyDescent="0.2">
      <c r="I586" s="10">
        <v>584</v>
      </c>
      <c r="J586" s="16" t="s">
        <v>28</v>
      </c>
    </row>
    <row r="587" spans="9:10" x14ac:dyDescent="0.2">
      <c r="I587" s="10">
        <v>585</v>
      </c>
      <c r="J587" s="16" t="s">
        <v>28</v>
      </c>
    </row>
    <row r="588" spans="9:10" x14ac:dyDescent="0.2">
      <c r="I588" s="10">
        <v>586</v>
      </c>
      <c r="J588" s="16" t="s">
        <v>28</v>
      </c>
    </row>
    <row r="589" spans="9:10" x14ac:dyDescent="0.2">
      <c r="I589" s="10">
        <v>587</v>
      </c>
      <c r="J589" s="16" t="s">
        <v>28</v>
      </c>
    </row>
    <row r="590" spans="9:10" x14ac:dyDescent="0.2">
      <c r="I590" s="10">
        <v>588</v>
      </c>
      <c r="J590" s="16" t="s">
        <v>28</v>
      </c>
    </row>
    <row r="591" spans="9:10" x14ac:dyDescent="0.2">
      <c r="I591" s="10">
        <v>589</v>
      </c>
      <c r="J591" s="16" t="s">
        <v>28</v>
      </c>
    </row>
    <row r="592" spans="9:10" x14ac:dyDescent="0.2">
      <c r="I592" s="10">
        <v>590</v>
      </c>
      <c r="J592" s="16" t="s">
        <v>28</v>
      </c>
    </row>
    <row r="593" spans="9:10" x14ac:dyDescent="0.2">
      <c r="I593" s="10">
        <v>591</v>
      </c>
      <c r="J593" s="16" t="s">
        <v>28</v>
      </c>
    </row>
    <row r="594" spans="9:10" x14ac:dyDescent="0.2">
      <c r="I594" s="10">
        <v>592</v>
      </c>
      <c r="J594" s="16" t="s">
        <v>28</v>
      </c>
    </row>
    <row r="595" spans="9:10" x14ac:dyDescent="0.2">
      <c r="I595" s="10">
        <v>593</v>
      </c>
      <c r="J595" s="16" t="s">
        <v>28</v>
      </c>
    </row>
    <row r="596" spans="9:10" x14ac:dyDescent="0.2">
      <c r="I596" s="10">
        <v>594</v>
      </c>
      <c r="J596" s="16" t="s">
        <v>28</v>
      </c>
    </row>
    <row r="597" spans="9:10" x14ac:dyDescent="0.2">
      <c r="I597" s="10">
        <v>595</v>
      </c>
      <c r="J597" s="16" t="s">
        <v>28</v>
      </c>
    </row>
    <row r="598" spans="9:10" x14ac:dyDescent="0.2">
      <c r="I598" s="10">
        <v>596</v>
      </c>
      <c r="J598" s="16" t="s">
        <v>28</v>
      </c>
    </row>
    <row r="599" spans="9:10" x14ac:dyDescent="0.2">
      <c r="I599" s="10">
        <v>597</v>
      </c>
      <c r="J599" s="16" t="s">
        <v>28</v>
      </c>
    </row>
    <row r="600" spans="9:10" x14ac:dyDescent="0.2">
      <c r="I600" s="10">
        <v>598</v>
      </c>
      <c r="J600" s="16" t="s">
        <v>28</v>
      </c>
    </row>
    <row r="601" spans="9:10" x14ac:dyDescent="0.2">
      <c r="I601" s="10">
        <v>599</v>
      </c>
      <c r="J601" s="16" t="s">
        <v>28</v>
      </c>
    </row>
    <row r="602" spans="9:10" x14ac:dyDescent="0.2">
      <c r="I602" s="10">
        <v>600</v>
      </c>
      <c r="J602" s="16" t="s">
        <v>28</v>
      </c>
    </row>
  </sheetData>
  <sheetProtection selectLockedCells="1" selectUnlockedCells="1"/>
  <pageMargins left="0.78749999999999998" right="0.78749999999999998" top="1.0527777777777778" bottom="1.0527777777777778" header="0.78749999999999998" footer="0.78749999999999998"/>
  <pageSetup paperSize="9" orientation="portrait" horizontalDpi="300" verticalDpi="300" r:id="rId1"/>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activeCell="I17" sqref="I17"/>
    </sheetView>
  </sheetViews>
  <sheetFormatPr defaultRowHeight="12.75" x14ac:dyDescent="0.2"/>
  <cols>
    <col min="3" max="9" width="6.7109375" style="10" customWidth="1"/>
    <col min="10" max="16" width="6.7109375" customWidth="1"/>
  </cols>
  <sheetData>
    <row r="1" spans="1:16" s="128" customFormat="1" x14ac:dyDescent="0.2">
      <c r="C1" s="129" t="s">
        <v>0</v>
      </c>
      <c r="D1" s="129" t="s">
        <v>1</v>
      </c>
      <c r="E1" s="129" t="s">
        <v>21</v>
      </c>
      <c r="F1" s="129" t="s">
        <v>22</v>
      </c>
      <c r="G1" s="129" t="s">
        <v>4</v>
      </c>
      <c r="H1" s="129" t="s">
        <v>3</v>
      </c>
      <c r="I1" s="129" t="s">
        <v>2</v>
      </c>
      <c r="J1" s="129" t="s">
        <v>103</v>
      </c>
      <c r="K1" s="129" t="s">
        <v>104</v>
      </c>
      <c r="L1" s="129">
        <v>1</v>
      </c>
      <c r="M1" s="129">
        <v>2</v>
      </c>
      <c r="N1" s="129">
        <v>3</v>
      </c>
      <c r="O1" s="129" t="s">
        <v>23</v>
      </c>
      <c r="P1" s="129" t="s">
        <v>24</v>
      </c>
    </row>
    <row r="2" spans="1:16" x14ac:dyDescent="0.2">
      <c r="A2" t="str">
        <f>Modules!A2</f>
        <v>Joseph</v>
      </c>
      <c r="B2" t="str">
        <f>Modules!B2</f>
        <v>Brown</v>
      </c>
      <c r="C2" s="10">
        <f>Modules!C2</f>
        <v>69</v>
      </c>
      <c r="D2" s="10">
        <f>Modules!E2</f>
        <v>70</v>
      </c>
      <c r="E2" s="10">
        <f>Modules!K2</f>
        <v>25</v>
      </c>
      <c r="F2" s="10">
        <f>Modules!O2</f>
        <v>0</v>
      </c>
      <c r="G2" s="10">
        <f>Modules!G2</f>
        <v>0</v>
      </c>
      <c r="H2" s="10">
        <f>Modules!I2</f>
        <v>59</v>
      </c>
      <c r="I2" s="10">
        <f>Modules!M2</f>
        <v>60</v>
      </c>
      <c r="J2" s="10">
        <f>C2+D2</f>
        <v>139</v>
      </c>
      <c r="K2" s="10">
        <f>E2+F2</f>
        <v>25</v>
      </c>
      <c r="L2" s="10">
        <f>IF(AND(G2&gt;H2,G2&gt;I2),G2,IF(AND(H2&gt;G2,H2&gt;I2),H2,I2))</f>
        <v>60</v>
      </c>
      <c r="M2" s="10">
        <f>SUM(G2:I2)-(L2+N2)</f>
        <v>59</v>
      </c>
      <c r="N2" s="10">
        <f>IF(AND(G2&lt;H2,G2&lt;I2),G2,IF(AND(H2&lt;G2,H2&lt;I2),H2,I2))</f>
        <v>0</v>
      </c>
      <c r="O2" s="10">
        <f>J2+L2</f>
        <v>199</v>
      </c>
      <c r="P2" s="10">
        <f>J2+K2+L2+M2</f>
        <v>283</v>
      </c>
    </row>
    <row r="3" spans="1:16" x14ac:dyDescent="0.2">
      <c r="A3" t="str">
        <f>Modules!A3</f>
        <v>Phiri</v>
      </c>
      <c r="B3" t="str">
        <f>Modules!B3</f>
        <v>Katsonga</v>
      </c>
      <c r="C3" s="10">
        <f>Modules!C3</f>
        <v>80</v>
      </c>
      <c r="D3" s="10">
        <f>Modules!E3</f>
        <v>66</v>
      </c>
      <c r="E3" s="10">
        <f>Modules!K3</f>
        <v>44</v>
      </c>
      <c r="F3" s="10">
        <f>Modules!O3</f>
        <v>0</v>
      </c>
      <c r="G3" s="10">
        <f>Modules!G3</f>
        <v>0</v>
      </c>
      <c r="H3" s="10">
        <f>Modules!I3</f>
        <v>50</v>
      </c>
      <c r="I3" s="10">
        <f>Modules!M3</f>
        <v>58</v>
      </c>
      <c r="J3" s="10">
        <f t="shared" ref="J3:J9" si="0">C3+D3</f>
        <v>146</v>
      </c>
      <c r="K3" s="10">
        <f t="shared" ref="K3:K9" si="1">E3+F3</f>
        <v>44</v>
      </c>
      <c r="L3" s="10">
        <f t="shared" ref="L3:L9" si="2">IF(AND(G3&gt;H3,G3&gt;I3),G3,IF(AND(H3&gt;G3,H3&gt;I3),H3,I3))</f>
        <v>58</v>
      </c>
      <c r="M3" s="10">
        <f t="shared" ref="M3:M9" si="3">SUM(G3:I3)-(L3+N3)</f>
        <v>50</v>
      </c>
      <c r="N3" s="10">
        <f t="shared" ref="N3:N9" si="4">IF(AND(G3&lt;H3,G3&lt;I3),G3,IF(AND(H3&lt;G3,H3&lt;I3),H3,I3))</f>
        <v>0</v>
      </c>
      <c r="O3" s="10">
        <f t="shared" ref="O3:O9" si="5">J3+L3</f>
        <v>204</v>
      </c>
      <c r="P3" s="10">
        <f t="shared" ref="P3:P9" si="6">J3+K3+L3+M3</f>
        <v>298</v>
      </c>
    </row>
    <row r="4" spans="1:16" x14ac:dyDescent="0.2">
      <c r="A4" t="str">
        <f>Modules!A4</f>
        <v>Prabin</v>
      </c>
      <c r="B4" t="str">
        <f>Modules!B4</f>
        <v>Limbu</v>
      </c>
      <c r="C4" s="10">
        <f>Modules!C4</f>
        <v>84</v>
      </c>
      <c r="D4" s="10">
        <f>Modules!E4</f>
        <v>77</v>
      </c>
      <c r="E4" s="10">
        <f>Modules!K4</f>
        <v>40</v>
      </c>
      <c r="F4" s="10">
        <f>Modules!O4</f>
        <v>0</v>
      </c>
      <c r="G4" s="10">
        <f>Modules!G4</f>
        <v>0</v>
      </c>
      <c r="H4" s="10">
        <f>Modules!I4</f>
        <v>51</v>
      </c>
      <c r="I4" s="10">
        <f>Modules!M4</f>
        <v>40</v>
      </c>
      <c r="J4" s="10">
        <f t="shared" si="0"/>
        <v>161</v>
      </c>
      <c r="K4" s="10">
        <f t="shared" si="1"/>
        <v>40</v>
      </c>
      <c r="L4" s="10">
        <f t="shared" si="2"/>
        <v>51</v>
      </c>
      <c r="M4" s="10">
        <f t="shared" si="3"/>
        <v>40</v>
      </c>
      <c r="N4" s="10">
        <f t="shared" si="4"/>
        <v>0</v>
      </c>
      <c r="O4" s="10">
        <f t="shared" si="5"/>
        <v>212</v>
      </c>
      <c r="P4" s="10">
        <f t="shared" si="6"/>
        <v>292</v>
      </c>
    </row>
    <row r="5" spans="1:16" x14ac:dyDescent="0.2">
      <c r="A5" t="str">
        <f>Modules!A5</f>
        <v>Ahmed</v>
      </c>
      <c r="B5" t="str">
        <f>Modules!B5</f>
        <v>Mohamed</v>
      </c>
      <c r="C5" s="10">
        <f>Modules!C5</f>
        <v>64</v>
      </c>
      <c r="D5" s="10">
        <f>Modules!E5</f>
        <v>69</v>
      </c>
      <c r="E5" s="10">
        <f>Modules!K5</f>
        <v>48</v>
      </c>
      <c r="F5" s="10">
        <f>Modules!O5</f>
        <v>0</v>
      </c>
      <c r="G5" s="10">
        <f>Modules!G5</f>
        <v>68</v>
      </c>
      <c r="H5" s="10">
        <f>Modules!I5</f>
        <v>23</v>
      </c>
      <c r="I5" s="10">
        <f>Modules!M5</f>
        <v>26</v>
      </c>
      <c r="J5" s="10">
        <f t="shared" si="0"/>
        <v>133</v>
      </c>
      <c r="K5" s="10">
        <f t="shared" si="1"/>
        <v>48</v>
      </c>
      <c r="L5" s="10">
        <f t="shared" si="2"/>
        <v>68</v>
      </c>
      <c r="M5" s="10">
        <f t="shared" si="3"/>
        <v>26</v>
      </c>
      <c r="N5" s="10">
        <f t="shared" si="4"/>
        <v>23</v>
      </c>
      <c r="O5" s="10">
        <f t="shared" si="5"/>
        <v>201</v>
      </c>
      <c r="P5" s="10">
        <f t="shared" si="6"/>
        <v>275</v>
      </c>
    </row>
    <row r="6" spans="1:16" x14ac:dyDescent="0.2">
      <c r="A6" t="str">
        <f>Modules!A6</f>
        <v>Annie</v>
      </c>
      <c r="B6" t="str">
        <f>Modules!B6</f>
        <v>Newsam</v>
      </c>
      <c r="C6" s="10">
        <f>Modules!C6</f>
        <v>66</v>
      </c>
      <c r="D6" s="10">
        <f>Modules!E6</f>
        <v>64</v>
      </c>
      <c r="E6" s="10">
        <f>Modules!K6</f>
        <v>0</v>
      </c>
      <c r="F6" s="10">
        <f>Modules!O6</f>
        <v>0</v>
      </c>
      <c r="G6" s="10">
        <f>Modules!G6</f>
        <v>69</v>
      </c>
      <c r="H6" s="10">
        <f>Modules!I6</f>
        <v>0</v>
      </c>
      <c r="I6" s="10">
        <f>Modules!M6</f>
        <v>0</v>
      </c>
      <c r="J6" s="10">
        <f t="shared" si="0"/>
        <v>130</v>
      </c>
      <c r="K6" s="10">
        <f t="shared" si="1"/>
        <v>0</v>
      </c>
      <c r="L6" s="10">
        <f t="shared" si="2"/>
        <v>69</v>
      </c>
      <c r="M6" s="10">
        <f t="shared" si="3"/>
        <v>0</v>
      </c>
      <c r="N6" s="10">
        <f t="shared" si="4"/>
        <v>0</v>
      </c>
      <c r="O6" s="10">
        <f t="shared" si="5"/>
        <v>199</v>
      </c>
      <c r="P6" s="10">
        <f t="shared" si="6"/>
        <v>199</v>
      </c>
    </row>
    <row r="7" spans="1:16" x14ac:dyDescent="0.2">
      <c r="A7" t="str">
        <f>Modules!A7</f>
        <v>Milan</v>
      </c>
      <c r="B7" t="str">
        <f>Modules!B7</f>
        <v>Panth</v>
      </c>
      <c r="C7" s="10">
        <f>Modules!C7</f>
        <v>74</v>
      </c>
      <c r="D7" s="10">
        <f>Modules!E7</f>
        <v>65</v>
      </c>
      <c r="E7" s="10">
        <f>Modules!K7</f>
        <v>50</v>
      </c>
      <c r="F7" s="10">
        <f>Modules!O7</f>
        <v>0</v>
      </c>
      <c r="G7" s="10">
        <f>Modules!G7</f>
        <v>67</v>
      </c>
      <c r="H7" s="10">
        <f>Modules!I7</f>
        <v>25</v>
      </c>
      <c r="I7" s="10">
        <f>Modules!M7</f>
        <v>68</v>
      </c>
      <c r="J7" s="10">
        <f t="shared" si="0"/>
        <v>139</v>
      </c>
      <c r="K7" s="10">
        <f t="shared" si="1"/>
        <v>50</v>
      </c>
      <c r="L7" s="10">
        <f t="shared" si="2"/>
        <v>68</v>
      </c>
      <c r="M7" s="10">
        <f t="shared" si="3"/>
        <v>67</v>
      </c>
      <c r="N7" s="10">
        <f t="shared" si="4"/>
        <v>25</v>
      </c>
      <c r="O7" s="10">
        <f t="shared" si="5"/>
        <v>207</v>
      </c>
      <c r="P7" s="10">
        <f t="shared" si="6"/>
        <v>324</v>
      </c>
    </row>
    <row r="8" spans="1:16" x14ac:dyDescent="0.2">
      <c r="A8" t="str">
        <f>Modules!A8</f>
        <v>Homkala</v>
      </c>
      <c r="B8" t="str">
        <f>Modules!B8</f>
        <v>Pun</v>
      </c>
      <c r="C8" s="10">
        <f>Modules!C8</f>
        <v>80</v>
      </c>
      <c r="D8" s="10">
        <f>Modules!E8</f>
        <v>43</v>
      </c>
      <c r="E8" s="10">
        <f>Modules!K8</f>
        <v>38</v>
      </c>
      <c r="F8" s="10">
        <f>Modules!O8</f>
        <v>0</v>
      </c>
      <c r="G8" s="10">
        <f>Modules!G8</f>
        <v>34</v>
      </c>
      <c r="H8" s="10">
        <f>Modules!I8</f>
        <v>0</v>
      </c>
      <c r="I8" s="10">
        <f>Modules!M8</f>
        <v>19</v>
      </c>
      <c r="J8" s="10">
        <f t="shared" si="0"/>
        <v>123</v>
      </c>
      <c r="K8" s="10">
        <f t="shared" si="1"/>
        <v>38</v>
      </c>
      <c r="L8" s="10">
        <f t="shared" si="2"/>
        <v>34</v>
      </c>
      <c r="M8" s="10">
        <f t="shared" si="3"/>
        <v>19</v>
      </c>
      <c r="N8" s="10">
        <f t="shared" si="4"/>
        <v>0</v>
      </c>
      <c r="O8" s="10">
        <f t="shared" si="5"/>
        <v>157</v>
      </c>
      <c r="P8" s="10">
        <f t="shared" si="6"/>
        <v>214</v>
      </c>
    </row>
    <row r="9" spans="1:16" x14ac:dyDescent="0.2">
      <c r="A9" t="str">
        <f>Modules!A9</f>
        <v>Declan</v>
      </c>
      <c r="B9" t="str">
        <f>Modules!B9</f>
        <v>Singh</v>
      </c>
      <c r="C9" s="10">
        <f>Modules!C9</f>
        <v>77</v>
      </c>
      <c r="D9" s="10">
        <f>Modules!E9</f>
        <v>68</v>
      </c>
      <c r="E9" s="10">
        <f>Modules!K9</f>
        <v>68</v>
      </c>
      <c r="F9" s="10">
        <f>Modules!O9</f>
        <v>0</v>
      </c>
      <c r="G9" s="10">
        <f>Modules!G9</f>
        <v>73</v>
      </c>
      <c r="H9" s="10">
        <f>Modules!I9</f>
        <v>0</v>
      </c>
      <c r="I9" s="10">
        <f>Modules!M9</f>
        <v>48</v>
      </c>
      <c r="J9" s="10">
        <f t="shared" si="0"/>
        <v>145</v>
      </c>
      <c r="K9" s="10">
        <f t="shared" si="1"/>
        <v>68</v>
      </c>
      <c r="L9" s="10">
        <f t="shared" si="2"/>
        <v>73</v>
      </c>
      <c r="M9" s="10">
        <f t="shared" si="3"/>
        <v>48</v>
      </c>
      <c r="N9" s="10">
        <f t="shared" si="4"/>
        <v>0</v>
      </c>
      <c r="O9" s="10">
        <f t="shared" si="5"/>
        <v>218</v>
      </c>
      <c r="P9" s="10">
        <f t="shared" si="6"/>
        <v>334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Modules</vt:lpstr>
      <vt:lpstr>Assignments</vt:lpstr>
      <vt:lpstr>Look Up</vt:lpstr>
      <vt:lpstr>AS 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FYFE</dc:creator>
  <cp:lastModifiedBy>Sfyfe</cp:lastModifiedBy>
  <cp:lastPrinted>2013-03-06T08:17:33Z</cp:lastPrinted>
  <dcterms:created xsi:type="dcterms:W3CDTF">2012-09-07T10:34:26Z</dcterms:created>
  <dcterms:modified xsi:type="dcterms:W3CDTF">2013-03-17T16:02:36Z</dcterms:modified>
</cp:coreProperties>
</file>